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ФОРМА" sheetId="1" r:id="rId1"/>
  </sheets>
  <definedNames>
    <definedName name="_ftn1" localSheetId="0">ФОРМА!#REF!</definedName>
    <definedName name="_ftn2" localSheetId="0">ФОРМА!#REF!</definedName>
    <definedName name="_ftn3" localSheetId="0">ФОРМА!#REF!</definedName>
    <definedName name="_ftnref1" localSheetId="0">ФОРМА!#REF!</definedName>
    <definedName name="_ftnref2" localSheetId="0">ФОРМА!#REF!</definedName>
    <definedName name="_ftnref3" localSheetId="0">ФОРМА!#REF!</definedName>
    <definedName name="_xlnm._FilterDatabase" localSheetId="0" hidden="1">ФОРМА!$A$5:$F$184</definedName>
    <definedName name="_xlnm.Print_Area" localSheetId="0">ФОРМА!$A$1:$F$184</definedName>
  </definedNames>
  <calcPr calcId="152511"/>
</workbook>
</file>

<file path=xl/calcChain.xml><?xml version="1.0" encoding="utf-8"?>
<calcChain xmlns="http://schemas.openxmlformats.org/spreadsheetml/2006/main">
  <c r="D168" i="1" l="1"/>
  <c r="D137" i="1"/>
  <c r="C181" i="1" l="1"/>
  <c r="D65" i="1" l="1"/>
  <c r="D161" i="1" l="1"/>
  <c r="D117" i="1" l="1"/>
  <c r="D63" i="1"/>
  <c r="D48" i="1"/>
  <c r="D108" i="1" l="1"/>
  <c r="C108" i="1"/>
  <c r="D181" i="1" l="1"/>
  <c r="D127" i="1"/>
  <c r="D121" i="1" l="1"/>
  <c r="D129" i="1" l="1"/>
  <c r="C129" i="1"/>
  <c r="D64" i="1" l="1"/>
  <c r="C64" i="1"/>
  <c r="E139" i="1" l="1"/>
  <c r="C137" i="1" l="1"/>
  <c r="D98" i="1" l="1"/>
  <c r="C98" i="1"/>
  <c r="D170" i="1" l="1"/>
  <c r="D169" i="1"/>
  <c r="C170" i="1"/>
  <c r="C169" i="1"/>
  <c r="E175" i="1"/>
  <c r="E176" i="1"/>
  <c r="D174" i="1"/>
  <c r="C174" i="1"/>
  <c r="E174" i="1" l="1"/>
  <c r="D165" i="1"/>
  <c r="D164" i="1" s="1"/>
  <c r="D166" i="1"/>
  <c r="D84" i="1" l="1"/>
  <c r="C84" i="1"/>
  <c r="C48" i="1"/>
  <c r="D34" i="1" l="1"/>
  <c r="C34" i="1"/>
  <c r="D31" i="1"/>
  <c r="C31" i="1"/>
  <c r="D32" i="1"/>
  <c r="C32" i="1"/>
  <c r="E34" i="1" l="1"/>
  <c r="D23" i="1"/>
  <c r="D13" i="1"/>
  <c r="C13" i="1"/>
  <c r="D28" i="1"/>
  <c r="C28" i="1"/>
  <c r="E29" i="1"/>
  <c r="E28" i="1" l="1"/>
  <c r="D99" i="1"/>
  <c r="D100" i="1"/>
  <c r="C100" i="1"/>
  <c r="C99" i="1"/>
  <c r="D118" i="1"/>
  <c r="C118" i="1"/>
  <c r="C117" i="1"/>
  <c r="D123" i="1"/>
  <c r="C116" i="1" l="1"/>
  <c r="D97" i="1"/>
  <c r="D116" i="1"/>
  <c r="C65" i="1" l="1"/>
  <c r="C63" i="1"/>
  <c r="D79" i="1"/>
  <c r="C79" i="1"/>
  <c r="D77" i="1"/>
  <c r="C77" i="1"/>
  <c r="D75" i="1"/>
  <c r="C75" i="1"/>
  <c r="D71" i="1"/>
  <c r="C71" i="1"/>
  <c r="D69" i="1"/>
  <c r="C69" i="1"/>
  <c r="D66" i="1"/>
  <c r="D62" i="1" l="1"/>
  <c r="C62" i="1"/>
  <c r="C160" i="1" l="1"/>
  <c r="C159" i="1"/>
  <c r="D159" i="1"/>
  <c r="D160" i="1"/>
  <c r="D158" i="1" l="1"/>
  <c r="C161" i="1"/>
  <c r="C158" i="1"/>
  <c r="D83" i="1"/>
  <c r="D85" i="1"/>
  <c r="D86" i="1"/>
  <c r="C86" i="1"/>
  <c r="C85" i="1"/>
  <c r="C83" i="1"/>
  <c r="D93" i="1"/>
  <c r="C93" i="1"/>
  <c r="E96" i="1"/>
  <c r="E95" i="1"/>
  <c r="E94" i="1"/>
  <c r="D90" i="1"/>
  <c r="D87" i="1"/>
  <c r="C87" i="1"/>
  <c r="D49" i="1"/>
  <c r="C50" i="1"/>
  <c r="D50" i="1"/>
  <c r="C82" i="1" l="1"/>
  <c r="D82" i="1"/>
  <c r="D47" i="1"/>
  <c r="C49" i="1" l="1"/>
  <c r="D60" i="1"/>
  <c r="C60" i="1"/>
  <c r="D58" i="1"/>
  <c r="C58" i="1"/>
  <c r="D51" i="1"/>
  <c r="D55" i="1"/>
  <c r="C55" i="1"/>
  <c r="D143" i="1"/>
  <c r="D144" i="1"/>
  <c r="D145" i="1"/>
  <c r="C145" i="1"/>
  <c r="C144" i="1"/>
  <c r="C143" i="1"/>
  <c r="D156" i="1"/>
  <c r="C156" i="1"/>
  <c r="D152" i="1"/>
  <c r="C152" i="1"/>
  <c r="D148" i="1"/>
  <c r="D150" i="1"/>
  <c r="C150" i="1"/>
  <c r="D146" i="1"/>
  <c r="C146" i="1"/>
  <c r="D128" i="1"/>
  <c r="C128" i="1"/>
  <c r="C127" i="1"/>
  <c r="D140" i="1"/>
  <c r="C140" i="1"/>
  <c r="D135" i="1"/>
  <c r="C135" i="1"/>
  <c r="D133" i="1"/>
  <c r="C133" i="1"/>
  <c r="D130" i="1"/>
  <c r="C130" i="1"/>
  <c r="D114" i="1"/>
  <c r="C114" i="1"/>
  <c r="D112" i="1"/>
  <c r="C112" i="1"/>
  <c r="D110" i="1"/>
  <c r="C110" i="1"/>
  <c r="D105" i="1"/>
  <c r="D101" i="1"/>
  <c r="C97" i="1"/>
  <c r="D16" i="1"/>
  <c r="H127" i="1" l="1"/>
  <c r="D126" i="1"/>
  <c r="C126" i="1"/>
  <c r="C142" i="1"/>
  <c r="D142" i="1"/>
  <c r="D14" i="1"/>
  <c r="D15" i="1"/>
  <c r="D26" i="1"/>
  <c r="C26" i="1"/>
  <c r="D21" i="1"/>
  <c r="D19" i="1"/>
  <c r="C19" i="1"/>
  <c r="C16" i="1"/>
  <c r="D44" i="1"/>
  <c r="C44" i="1"/>
  <c r="D41" i="1"/>
  <c r="C41" i="1"/>
  <c r="D38" i="1"/>
  <c r="C38" i="1"/>
  <c r="D35" i="1"/>
  <c r="C165" i="1"/>
  <c r="C164" i="1" s="1"/>
  <c r="C166" i="1"/>
  <c r="D9" i="1" l="1"/>
  <c r="D30" i="1"/>
  <c r="D12" i="1"/>
  <c r="C148" i="1" l="1"/>
  <c r="C121" i="1"/>
  <c r="E121" i="1" s="1"/>
  <c r="C101" i="1"/>
  <c r="C90" i="1"/>
  <c r="C66" i="1"/>
  <c r="C51" i="1"/>
  <c r="C35" i="1"/>
  <c r="C23" i="1"/>
  <c r="C21" i="1"/>
  <c r="C15" i="1"/>
  <c r="C14" i="1"/>
  <c r="C9" i="1" s="1"/>
  <c r="D177" i="1"/>
  <c r="D178" i="1"/>
  <c r="D8" i="1" s="1"/>
  <c r="D179" i="1"/>
  <c r="D10" i="1" s="1"/>
  <c r="D180" i="1"/>
  <c r="D11" i="1" s="1"/>
  <c r="C178" i="1"/>
  <c r="C8" i="1" s="1"/>
  <c r="C179" i="1"/>
  <c r="C180" i="1"/>
  <c r="C177" i="1"/>
  <c r="E173" i="1"/>
  <c r="D171" i="1"/>
  <c r="C171" i="1"/>
  <c r="C168" i="1" s="1"/>
  <c r="C11" i="1" l="1"/>
  <c r="D7" i="1"/>
  <c r="C10" i="1"/>
  <c r="C47" i="1"/>
  <c r="C123" i="1"/>
  <c r="C30" i="1"/>
  <c r="C105" i="1" l="1"/>
  <c r="C12" i="1"/>
  <c r="C7" i="1" l="1"/>
  <c r="E19" i="1" l="1"/>
  <c r="E20" i="1"/>
  <c r="E21" i="1"/>
  <c r="E22" i="1"/>
  <c r="E23" i="1"/>
  <c r="E25" i="1"/>
  <c r="E26" i="1"/>
  <c r="E27" i="1"/>
  <c r="E30" i="1"/>
  <c r="E31" i="1"/>
  <c r="E32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2" i="1"/>
  <c r="E123" i="1"/>
  <c r="E124" i="1"/>
  <c r="E125" i="1"/>
  <c r="E126" i="1"/>
  <c r="E127" i="1"/>
  <c r="E128" i="1"/>
  <c r="E130" i="1"/>
  <c r="E131" i="1"/>
  <c r="E132" i="1"/>
  <c r="E133" i="1"/>
  <c r="E134" i="1"/>
  <c r="E135" i="1"/>
  <c r="E136" i="1"/>
  <c r="E137" i="1"/>
  <c r="E138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7" i="1"/>
  <c r="E178" i="1"/>
  <c r="E179" i="1"/>
  <c r="E180" i="1"/>
  <c r="E181" i="1"/>
  <c r="E182" i="1"/>
  <c r="E183" i="1"/>
  <c r="E184" i="1"/>
  <c r="E8" i="1" l="1"/>
  <c r="E9" i="1"/>
  <c r="E10" i="1"/>
  <c r="E11" i="1"/>
  <c r="E12" i="1"/>
  <c r="E13" i="1"/>
  <c r="E14" i="1"/>
  <c r="E15" i="1"/>
  <c r="E16" i="1"/>
  <c r="E17" i="1"/>
  <c r="E18" i="1"/>
  <c r="E7" i="1"/>
</calcChain>
</file>

<file path=xl/sharedStrings.xml><?xml version="1.0" encoding="utf-8"?>
<sst xmlns="http://schemas.openxmlformats.org/spreadsheetml/2006/main" count="336" uniqueCount="112">
  <si>
    <t>Объемы и источники финансового обеспечения</t>
  </si>
  <si>
    <t>Источник финансового обеспечения</t>
  </si>
  <si>
    <t>федеральный бюджет</t>
  </si>
  <si>
    <t>местный бюджет</t>
  </si>
  <si>
    <t>-</t>
  </si>
  <si>
    <t>Государственная программа Пермского края "Экономическая политика и инновационное развитие"</t>
  </si>
  <si>
    <t>Всего, в том числе</t>
  </si>
  <si>
    <t>бюджет Пермского края</t>
  </si>
  <si>
    <t>внебюджетные источники</t>
  </si>
  <si>
    <t>Подпрограмма 1 "Развитие промышленности, торговля и инновационное развитие"</t>
  </si>
  <si>
    <t>Основное мероприятие 1.1 "Реализация промышленной политики Пермского края"</t>
  </si>
  <si>
    <t>Основное мероприятие 1.2 "Развитие внутреннего потребительского рынка"</t>
  </si>
  <si>
    <t>Основное мероприятие 1.3 "Формирование и продвижение имиджа Пермского края как территории, благоприятной для инвестирования"</t>
  </si>
  <si>
    <t>Основное мероприятие 1.4 "Региональный проект "Адресная поддержка повышения производительности труда на предприятиях"</t>
  </si>
  <si>
    <t>Основное мероприятие 1.5 "Обеспечение деятельности фонда "Региональный фонд развития промышленности Пермского края"</t>
  </si>
  <si>
    <t>Подпрограмма 2 "Развитие малого и среднего предпринимательства"</t>
  </si>
  <si>
    <t>Основное мероприятие 2.2 "Региональный проект "Создание условий для легкого старта и комфортного ведения бизнеса"</t>
  </si>
  <si>
    <t>Основное мероприятие 2.3 "Региональный проект "Акселерация субъектов малого и среднего предпринимательства"</t>
  </si>
  <si>
    <t>Основное мероприятие 2.5 "Региональный проект "Создание благоприятных условий для осуществления деятельности самозанятыми гражданами"</t>
  </si>
  <si>
    <t>Подпрограмма 3 "Развитие лесного хозяйства Пермского края"</t>
  </si>
  <si>
    <t>Основное мероприятие 3.1 "Охрана, защита и воспроизводство лесов"</t>
  </si>
  <si>
    <t>Основное мероприятие 3.2 «Организация использования, охраны, защиты, воспроизводства лесов и осуществление федерального государственного лесного надзора»</t>
  </si>
  <si>
    <t>Основное мероприятие 3.3 "Лесоустройство и проектирование лесных участков, планирование в области использования, охраны, защиты и воспроизводства лесов"</t>
  </si>
  <si>
    <t>Основное мероприятие 3.5 "Региональный проект "Сохранение лесов"</t>
  </si>
  <si>
    <t>Подпрограмма 4 "Содействие занятости населения"</t>
  </si>
  <si>
    <t>Основное мероприятие 4.1 "Активная политика занятости населения и социальная поддержка безработных граждан"</t>
  </si>
  <si>
    <t>Основное мероприятие 4.2 "Дополнительные мероприятия в сфере занятости населения"</t>
  </si>
  <si>
    <t>Основное мероприятие 4.3 "Подготовка руководителей для кадрового управленческого резерва Пермского края"</t>
  </si>
  <si>
    <t>Основное мероприятие 4.4 "Обеспечение предоставления государственных услуг и выполнения функций в области содействия занятости населения"</t>
  </si>
  <si>
    <t>Основное мероприятие 4.5 "Улучшение условий и охраны труда, развитие системы социального партнерства"</t>
  </si>
  <si>
    <t>Основное мероприятие 4.10 "Федеральный проект "Содействие занятости"</t>
  </si>
  <si>
    <t>Подпрограмма 5 "Развитие и использование природных ресурсов"</t>
  </si>
  <si>
    <t>Основное мероприятие 5.1 "Развитие и использование минерально-сырьевой базы Пермского края"</t>
  </si>
  <si>
    <t>Основное мероприятие 5.2 "Использование водных ресурсов"</t>
  </si>
  <si>
    <t>Основное мероприятие 5.3 "Развитие водохозяйственного комплекса Пермского края"</t>
  </si>
  <si>
    <t>Подпрограмма 6 "Управление земельными ресурсами и имуществом Пермского края"</t>
  </si>
  <si>
    <t>Основное мероприятие 6.1 "Актуализация единого государственного реестра недвижимости"</t>
  </si>
  <si>
    <t>Основное мероприятие 6.2 "Обеспечение эффективного управления имуществом на территории Пермского края"</t>
  </si>
  <si>
    <t>Основное мероприятие 6.3 "Изъятие земельных участков для государственных нужд"</t>
  </si>
  <si>
    <t>Основное мероприятие 6.4 "Приведение в нормативное состояние объектов краевой собственности"</t>
  </si>
  <si>
    <t>Основное мероприятие 6.5 "Государственная кадастровая оценка объектов недвижимости"</t>
  </si>
  <si>
    <t>Основное мероприятие 6.6 "Предоставление копий технических паспортов, оценочной и иной документации, хранившейся по состоянию на 1 января 2013 года в организациях по государственному техническому учету"</t>
  </si>
  <si>
    <t>Подпрограмма 7 "Развитие туризма"</t>
  </si>
  <si>
    <t>Основное мероприятие 7.2 "Продвижение туристских ресурсов Пермского края на мировой и внутренний рынки"</t>
  </si>
  <si>
    <t>Основное мероприятие 7.3 "Создание туристской сервисной и обеспечивающей инфраструктуры"</t>
  </si>
  <si>
    <t>Подпрограмма 8 "Повышение эффективности управления государственной программой, развитие общественной инфраструктуры"</t>
  </si>
  <si>
    <t>Основное мероприятие 8.1 "Обеспечение деятельности государственных органов"</t>
  </si>
  <si>
    <t>Основное мероприятие 8.2 "Сопровождение закупочной деятельности государственных заказчиков"</t>
  </si>
  <si>
    <t>Основное мероприятие 8.3 "Мероприятия по управлению лесным фондом"</t>
  </si>
  <si>
    <t>Основное мероприятие 8.4 "Развитие общественной инфраструктуры"</t>
  </si>
  <si>
    <t>Основное мероприятие 8.5 "Обеспечение доступа населения Пермского края к информации о значимых мероприятиях, реализуемых Министерством промышленности и торговли Пермского края"</t>
  </si>
  <si>
    <t>Подпрограмма 9 "Охрана окружающей среды и животного мира"</t>
  </si>
  <si>
    <t>Основное мероприятие 9.1 "Совершенствование системы управления в области охраны окружающей среды и обеспечения экологической безопасности"</t>
  </si>
  <si>
    <t>Основное мероприятие 9.2 "Сохранение и восстановление естественных экологических систем"</t>
  </si>
  <si>
    <t>Основное мероприятие 9.3 "Организация и развитие системы экологического просвещения и формирования экологической культуры"</t>
  </si>
  <si>
    <t>Основное мероприятие 9.4 "Сохранение и воспроизводство объектов животного мира"</t>
  </si>
  <si>
    <t>Основное мероприятие 9.5 "Ликвидация объектов накопленного вреда окружающей среде"</t>
  </si>
  <si>
    <t>Подпрограмма 10 "Оказание содействия добровольному переселению в Пермский край соотечественников, проживающих за рубежом"</t>
  </si>
  <si>
    <t>Основное мероприятие 10.1 "Предоставление мер поддержки, направленных на обустройство и обеспечение жизнедеятельности участников Государственной программы Российской Федерации и членов их семей на территории Пермского края"</t>
  </si>
  <si>
    <t>Подпрограмма 11 "Повышение эффективности налоговой политики Пермского края"</t>
  </si>
  <si>
    <t>Основное мероприятие 11.1 "Оценка налогового потенциала"</t>
  </si>
  <si>
    <t>Подпрограмма 12 "Экологическая реабилитация территорий"</t>
  </si>
  <si>
    <t>Подпрограмма 13 "Экологическая реабилитация водных объектов"</t>
  </si>
  <si>
    <t>Основное мероприятие 13.1 "Снижение негативного воздействия сброса загрязненных вод на водные поверхностные объекты"</t>
  </si>
  <si>
    <t xml:space="preserve">Основное мероприятие 1.6 "Оказание поддержки предприятиям - участникам национального проекта "Производительность труда" на переобучение, повышение квалификации работников"
</t>
  </si>
  <si>
    <t xml:space="preserve">Основное мероприятие 2.1 "Реализация региональной политики Пермского края в области развития малого и среднего предпринимательства"
</t>
  </si>
  <si>
    <t xml:space="preserve">Основное мероприятие 12.2  "Снижение негативного воздействия на почвы, восстановление нарушенных земель, ликвидация несанкционированных свалок в границах муниципального образования"
</t>
  </si>
  <si>
    <t xml:space="preserve">Основное мероприятие 12.1 "Снижение негативного воздействия на почвы, восстановление нарушенных земель, ликвидация несанкционированных свалок в пределах населенных пунктов"
</t>
  </si>
  <si>
    <t xml:space="preserve">Основное мероприятие 7.1 "Создание организационно-экономических и правовых условий для формирования туристического кластера"
</t>
  </si>
  <si>
    <t xml:space="preserve">По мероприятию «Разработка стратегии социально-экономического развития Пермского края» годовым планом по расходам бюджета Пермского края предусмотрено 35 320,0 тыс. рублей. Исполнение расходов за 2021 год произведено не было. С ООО «РТ – цифровые технологии» заключен ГК №01562000099210007110001 от 18.10.2021 на общую стоимость 34 800,0 тыс.руб. Приемка и оплата работ по 1 этапу с 2021 года перейдет на 2022 год в сумме 10 092,0 тыс. руб. в связи с длительностью процедуры.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мероприятию «Проведение мероприятий по присвоению и поддержанию кредитного рейтинга Пермского края» годовым планом по расходам бюджета Пермского края предусмотрено 775,0 тыс. рублей. Исполнение расходов за 2021 год произведено в объеме 500,0 тыс.руб. Заключен государственный контракт №15/836 от 20.04.2021 с АО «Эксперт РА на общую стоимость 1 500,0 тыс. рублей, к оплате в 2021 году подлежит 500,0 тыс. рублей.  </t>
  </si>
  <si>
    <t>Неосвоение средств связано с сокращением количества обучающих мероприятий, проводимых предприятиями Пермского края в 2021 году, в том числе связанных с нивелированием последствий ограничительных мер, вводимых ввиду распространения коронавирусной инфекции COVID-19</t>
  </si>
  <si>
    <t>Неисполнение обязательств исполнителем в установленный срок по государственному контракту на выполнение научно-исследовательской работы по разработке проекта Стратегии развития туризма в Пермском крае на период до 2035 года</t>
  </si>
  <si>
    <t>14,4 - экономия, сложившаяся по результатам проведения конкурсных процедур</t>
  </si>
  <si>
    <t>2,7 тыс. руб. - экономия по результатам проведения конкурсных процедур</t>
  </si>
  <si>
    <t>1 300,0 тыс. руб. - причина неосвоения средств, -отсутствие положительного заключения государственной экспертизы проектной документации ФАУ «Главгосэкспертиза России». Введется процедура расторжения контракта, в связи невыполнением обязательств подрядчика. Средства переносятся на 2022 год, будут повторно проводиться конкурсные процедуры;                                                                                                                                                       63,7 тыс. руб - экономией затрат заказчика по фактическим расходам;                                             5 000,0 тыс. руб. - в связи с необходимостью получения нового ОТЗ от Министерства природных ресурсов, лесного хозяйства и экологии Пермского края проектно-изыскательные работы переносятся на 2022 год</t>
  </si>
  <si>
    <t>Экономия по результатам конкурсных процедур, срок выполнения работ по 2 МО 31.12.2021 года, средства будут направлены на те же цели в 2022 году.</t>
  </si>
  <si>
    <t>Экономия по результатам конкурсных процедур, срок выполнения работ по нескольким муниципальным контрактам 2022 год, средства будут направлены на те же цели в 2022 году.</t>
  </si>
  <si>
    <t>Расторжение муниципальных контрактов, срыв сроков выполнения работ по муниципальным контрактам, экономия по результатам конкурсных процедур</t>
  </si>
  <si>
    <t xml:space="preserve">Причины отклонения:
2 885,2 тыс. рублей – фактические затраты в соответствии 
с оказанными услугами (выполненными работами, произведенными расходами) меньше запланированных расходов;
1 415,2 тыс.рублей – экономия в результате снижения начальной цены государственных контрактов по итогам проведения аукционов в электронной форме;
224 245,5 тыс.рублей - субсидия муниципальному образованию г.Пермь на изъятие земельного участка предоставлена 
в соответствии с заявкой Департамента земельных отношений администрации г.Перми;
100,0 тыс.рублей – оплата исполнительского сбора 
по исполнительным производствам в соответствии 
с постановлениями от 09 ноября 2020 г. о взыскании исполнительского сбора планируется в 2022 году
Причины отклонения:
2 885,2 тыс. рублей – фактические затраты в соответствии 
с оказанными услугами (выполненными работами, произведенными расходами) меньше запланированных расходов;
1 415,2 тыс.рублей – экономия в результате снижения начальной цены государственных контрактов по итогам проведения аукционов в электронной форме;
224 245,5 тыс.рублей - субсидия муниципальному образованию г.Пермь на изъятие земельного участка предоставлена 
в соответствии с заявкой Департамента земельных отношений администрации г.Перми;
100,0 тыс.рублей – оплата исполнительского сбора 
по исполнительным производствам в соответствии 
с постановлениями от 09 ноября 2020 г. о взыскании исполнительского сбора планируется в 2022 году
</t>
  </si>
  <si>
    <t xml:space="preserve">Причины отклонения:
7 079,9 тыс.рублей - оплата производилась по мере поступления исполнительных листов и заявлений на возмещение затрат. Оставшиеся средства планируется выплатить в 2022 году
</t>
  </si>
  <si>
    <t xml:space="preserve">Оплата производится по факту предоставления актов выполненных работ. </t>
  </si>
  <si>
    <t xml:space="preserve">Причины отклонения:
1 242,0 тыс.рублей - перечисление средств по расходам, связанным с оспариванием кадастровой стоимости объектов недвижимости, производилось по мере поступления определений судов и исполнительных листов
</t>
  </si>
  <si>
    <t xml:space="preserve">Причины отклонения: 
41,1 тыс.рублей - субсидии предоставлены муниципальным образованиям в соответствии с конкурсным отбором и заключенными муниципальными контрактами на выполнение работ
</t>
  </si>
  <si>
    <t>Причины неосвоения средств</t>
  </si>
  <si>
    <t xml:space="preserve">Причины отклонения:
160,0 тыс. рублей планируется перечислить после получения положительного заключения государственной экспертизы научно-проектной документации на реставрацию и приспособление объекта культурного наследия федерального значения "Гостиный двор" для современного использования по адресу: Пермский край, г. Кунгур, пл. Соборная, д. 1
</t>
  </si>
  <si>
    <t xml:space="preserve">Не освоены бюджетные средства в сумме 2 073,0 тыс. рублей, в том числе:
1 965,4 тыс. рублей-расторжение в одностороннем порядке контракта на приобретение бульдозеров, возврат аванса.
107,6 тыс. рублей - экономия бюджетных средств в результате проведения закупочных процедур.
</t>
  </si>
  <si>
    <t xml:space="preserve">Не освоены бюджетные средства в сумме 225,2 тыс. рублей, в том числе:
77,9 тыс. рублей-экономия бюджетных средств в результате проведения закупочных процедур;
147,3 тыс. рублей - не исполнены 2 госконтракта на выполнение работ по подготовке проектной документации, по межеванию с постановкой на государственный кадастровый учет лесного участка Юрлинского лесничества.
</t>
  </si>
  <si>
    <t xml:space="preserve">Не освоены бюджетные средства в сумме 1 894,2 тыс. рублей, в том числе: 185,3 тыс. рублей – экономия бюджетных средств;
1 706,9 тыс. рублей – не освоены средства по направлению «Возмещение фактически понесенных затрат, связанных с вовлечением в разработку участков недр местного значения, содержащих общераспространенные полезные ископаемые» по причине отсутствия потенциальных участников конкурса.
</t>
  </si>
  <si>
    <t>Не освоены бюджетные средства в сумме 8 061,1 тыс. рублей. - нарушение исполнителем условий государственного контракта. Не выполнены работы по расчистке р. Брюханиха в г. Перми Пермского края (в т.ч. Андроновского пруда № 1, Андроновского пруда № 2) в полном объеме в 2021 году не выполнены вследствие выхода из строя специализированной техники и сложностью с доставкой комплектующих из-за пределов границ Российской Федерации.</t>
  </si>
  <si>
    <t xml:space="preserve">Не освоены бюджетные средства в сумме 24 434,5 тыс. рублей, из них:
158,5 тыс. рублей-экономия бюджетных средств; 
5 704,7 тыс. рублей - работы не велись в связи с судебными тяжбами между заказчиком и подрядчиком по объектам «Строительство гидротехнических сооружений пруда на р. Лопва в с. Юрла Юрлинского муниципального района» (3314,2 тыс. рублей) и «Капитальный ремонт ГТС водохранилища на р. Кува в г. Кудымкаре Пермского края» (2390,5 тыс. рублей);
1 175,3 тыс. рублей - основные СМР по объекту «Реконструкция водозащитной дамбы на левом берегу р. Сылва от поворота дамбы с ул. Коммуны до ул. Труда в г. Кунгуре Пермского края» завершены, но их приемка заказчиком и оплата в 2021 году произведены не в полном объеме в связи с замечаниями строительного контроля. Ненадлежащее исполнение заказчиком своих функций. По вопросу оплаты выполненных работ подрядчиком подано исковое заявление в Арбитражный суд Пермского края;
17 395,9 тыс. рублей - срыв исполнения муниципального контракта подрядчиком, ненадлежащий контроль заказчика за ходом строительных работ по объекту «Капитальный ремонт берегоукрепления Воткинского водохранилища в г. Краснокамске» (2 и 3 этап) (6 145,9 тыс. рублей), а также позднее выделение средств краевого бюджета на 1 этап объекта, аукцион на СМР, объявленный администрацией Краснокамского ГО, не состоялся в связи с отсутствием заявок (11 250,0 тыс. рублей).
По направлению «Осуществление водохозяйственных и водоохранных мероприятий, обеспечение безопасной эксплуатации гидротехнических сооружений и информационно-техническое обеспечение отрасли» при плане на 2021 год 3 213,9 тыс. рублей исполнение составило 3 213,8 тыс. рублей (100%).
За 2021 год в соответствии с заключенными государственными контрактами в рамках мероприятия оплачены выполненные работы по определению границ зон затопления 8 населенных пунктов Пермского края в сумме 1950,5 тыс. рублей, а также государственный контракт на выполнение работы «Организация и ведение государственного мониторинга водных объектов» в сумме 1 263,3 тыс. рублей.
Экономия бюджетных средств составила 0,1 тыс. рублей
</t>
  </si>
  <si>
    <t xml:space="preserve">Средства в сумме 1450,8 тыс. рублей, из них:
135,4 тыс. рублей не освоены в связи с тем, что услуга носит заявительный характер;
1 315,4 тыс. рублей не освоены, так как по итогам совещания у губернатора Пермского края Д.Н. Махонина по вопросам регулирования выбросов загрязняющих веществ в атмосферный воздух 22 марта 2021 года принято решение о необходимости дальнейшей проработки вопроса по организации постов за счет средств промышленных предприятий
</t>
  </si>
  <si>
    <t xml:space="preserve">Не освоены бюджетные средства в сумме 720,0 тыс. рублей в связи с тем, что выплата гражданам денежного вознаграждения 
за добычу волка на территории Пермского края носит заявительный характер.
</t>
  </si>
  <si>
    <t xml:space="preserve">Экономия бюджетных средств составила 0,6 тыс. рублей. </t>
  </si>
  <si>
    <t xml:space="preserve">Не освоены бюджетные средства в сумме 4 917,6 тыс. рублей, из них:
3 797,6 тыс. рублей - экономия бюджетных средств в результате проведения закупочных процедур;
1 120,0 тыс. рублей - нарушение подрядчиками сроков выполнения работ по контрактам.
</t>
  </si>
  <si>
    <t xml:space="preserve">3 498,6 тыс. руб. – отмена мероприятий по организации туристических поездок для граждан пенсионного возраста в связи с введением ограничительных мер по распространению коронавирусной инфекции 
6,3 тыс. руб. - экономия по результатам проведения конкурсного отбора на предоставление субсидий юридическим лицам и индивидуальным предпринимателям на проведение рекламных туров
</t>
  </si>
  <si>
    <t xml:space="preserve">104,9 тыс. руб. - экономия по результатам проведения конкурсного отбора на предоставление субсидий юридическим лицам и индивидуальным предпринимателям на обустройство туристской инфраструктуры;
145,8 тыс. руб. – экономия при проведении закупочных процедур в рамках предоставления субсидии бюджету Осинского городского округа на обустройство набережной в городе Осе;
30 066,2 тыс. руб. -  средства предусмотрены на создание экологических троп на территории Природного парка «Пермский». Освоение средств не представлялось возможным в связи с поздним выделением и отсутствием проектно-сметной документации.
</t>
  </si>
  <si>
    <t>Экономия 454,5 тыс. руб. включает экономию на конкурсных закупках 35,9 тыс. и 418,6 тыс. – отмена Форума «Здоровье в промышленном городе» и перевод работы Форума в онлайн-режим работы</t>
  </si>
  <si>
    <t>3 участника  были отчислены в учебном году (из 27  участников , закончили обучение 24 человека)</t>
  </si>
  <si>
    <t>Неосвоение средств  связано со снижением численности безработных граждан, получающих социальные выплаты в 1,9   раза по сравнению с началом года (с 17 316 человек на начало года до 9 073 человек в декабре). .</t>
  </si>
  <si>
    <t xml:space="preserve">Неосвоение средств свзано с оплатой по факту выполненных работ </t>
  </si>
  <si>
    <t>Неосвоение средств связано с заявительным характером участия работодателей в мероприятиях по созданию (оснащению) рабочих мест  для граждан с инвалидность</t>
  </si>
  <si>
    <t xml:space="preserve">Меры социальной поддержки предоставляются в заявительном порядке.
</t>
  </si>
  <si>
    <t xml:space="preserve">Наименование государственной программы, подпрограммы, основного мероприятия
</t>
  </si>
  <si>
    <t>Факт, тыс. рублей</t>
  </si>
  <si>
    <t>% исполнения</t>
  </si>
  <si>
    <t>&lt;1&gt; В части финансового обеспечения за счет средств бюджета Пермского края и федерального бюджета - в соответствии со сводной бюджетной росписью бюджета Пермского края, в части финансового обеспечения за счет средств местного бюджета и внебюджетных источников - в соответствии с постановлением Правительства Пермского края, утверждающим государственную программу Пермского края, действующим на 31 декабря отчетного финансового года.</t>
  </si>
  <si>
    <t>Приложение 3</t>
  </si>
  <si>
    <t>Информация об освоении объемов финансового обеспечения государственной программы государственной программы Пермского края «Экономическая политика и инновационное развитие» за  2021 год</t>
  </si>
  <si>
    <t xml:space="preserve">План, тыс. рублей  &lt;1&gt;
</t>
  </si>
  <si>
    <t xml:space="preserve">Не освоены бюджетные средства в сумме 3 740,9 тыс. рублей, из них:
2 250,0 тыс. рублей -поставка сборных деревянных конструкций – туристических стоянок для природоохранного обустройства ООПТ. Нарушение подрядчиком сроков выполнения работ по контракту. 
1 417,6 тыс. рублей-не выполнение работ подрядчиками по постановке на кадастровый учет ООПТ ( 1199,6 тыс. рублей) и проведению мониторинга ООПТ (218,0 тыс. рублей);
73,3 тыс. рублей - экономия бюджетных средств.
</t>
  </si>
  <si>
    <t>4 964,8 тыс. руб. - не освоение средств связано  с недополучением доходов за оказание ГКУ ПК «ЕЦУ» услуг по ведению бюджетного (бухгалтерского) учета и налогового учета, кадрового учета, формированию бюджетной (бухгалтерской) и налоговой отчетности государственным учреждениям, исполнительным органам государственной власти, формируемым за счет внебюджетных средств, средств федерального бюджета (прочие доходы от оказания платных услуг (работ) получателями средств бюджетов Российской Федерации);                                                                                                                                                             9 298,9 тыс. руб. - осуществление расходов в соответствии с заключенными государственными контрактами, положениями которых установлено поэтапное выполнение работ и оказание услуг, а также оплата работ "по факту" на основании актов выполненных работ;                                                                                                                                                              96,5 тыс. руб. - экономия, сложившаяся по результатам проведения конкурсных процедур;                                                                                         178,2 тыс. руб. - причина неисполнения средств в части оплаты работ по проведению экспертиз привлеченных специалистов (специалисты не привлекались в связи с отсутствием потребности  в экспертизе);                                                                                                                       60,8 тыс. руб. обусловлено отсутствием потребности в резерве средств, предусмотренном на перечисление субвенции местным бюджетам на выполнение переданных полномочий                                              по обслуживанию лицевых счетов.</t>
  </si>
  <si>
    <t>Отклонение от плана по мероприятию "Взнос в уставный капитал АО "Микрофинансовая компания Пермского края" в целях увеличения капитализации фонда микрофинансирования для выдачи микрозаймов субъектам малого и среднего предпринимательства".  Отклонение сложилось ввиду фактической стоимости 1 акции – 242, 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</si>
</sst>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165" fontId="3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/>
    <xf numFmtId="165" fontId="3" fillId="3" borderId="1" xfId="0" applyNumberFormat="1" applyFont="1" applyFill="1" applyBorder="1" applyAlignment="1">
      <alignment horizontal="left" vertical="center" wrapText="1"/>
    </xf>
    <xf numFmtId="165" fontId="0" fillId="0" borderId="0" xfId="0" applyNumberFormat="1"/>
    <xf numFmtId="0" fontId="3" fillId="0" borderId="1" xfId="0" applyFont="1" applyFill="1" applyBorder="1" applyAlignment="1">
      <alignment vertical="top" wrapText="1"/>
    </xf>
    <xf numFmtId="4" fontId="0" fillId="0" borderId="0" xfId="0" applyNumberFormat="1"/>
    <xf numFmtId="0" fontId="3" fillId="0" borderId="5" xfId="0" applyFont="1" applyFill="1" applyBorder="1" applyAlignment="1">
      <alignment vertical="center" wrapText="1"/>
    </xf>
    <xf numFmtId="164" fontId="3" fillId="0" borderId="6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3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165" fontId="4" fillId="3" borderId="1" xfId="0" applyNumberFormat="1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/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0" xfId="0" applyNumberFormat="1" applyFont="1" applyAlignment="1">
      <alignment vertical="top" wrapText="1"/>
    </xf>
    <xf numFmtId="165" fontId="3" fillId="0" borderId="1" xfId="0" applyNumberFormat="1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/>
    <xf numFmtId="165" fontId="5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/>
    </xf>
    <xf numFmtId="0" fontId="4" fillId="0" borderId="1" xfId="0" applyNumberFormat="1" applyFont="1" applyFill="1" applyBorder="1" applyAlignment="1">
      <alignment vertical="top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3" fillId="0" borderId="1" xfId="0" applyFont="1" applyBorder="1" applyAlignment="1">
      <alignment vertical="center" wrapText="1"/>
    </xf>
    <xf numFmtId="0" fontId="4" fillId="0" borderId="1" xfId="0" applyFont="1" applyFill="1" applyBorder="1" applyAlignment="1"/>
    <xf numFmtId="165" fontId="4" fillId="0" borderId="1" xfId="0" applyNumberFormat="1" applyFont="1" applyFill="1" applyBorder="1" applyAlignment="1" applyProtection="1">
      <alignment horizontal="center" vertical="center" wrapText="1"/>
    </xf>
    <xf numFmtId="165" fontId="3" fillId="0" borderId="1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 wrapText="1"/>
    </xf>
    <xf numFmtId="165" fontId="4" fillId="0" borderId="6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7" fillId="0" borderId="0" xfId="0" applyFont="1" applyFill="1"/>
    <xf numFmtId="0" fontId="8" fillId="0" borderId="0" xfId="0" applyFont="1" applyFill="1" applyAlignment="1">
      <alignment horizontal="right"/>
    </xf>
    <xf numFmtId="165" fontId="3" fillId="5" borderId="1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3" fillId="0" borderId="10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8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vertical="top" wrapText="1"/>
    </xf>
    <xf numFmtId="49" fontId="3" fillId="0" borderId="4" xfId="0" applyNumberFormat="1" applyFont="1" applyFill="1" applyBorder="1" applyAlignment="1">
      <alignment vertical="top" wrapText="1"/>
    </xf>
    <xf numFmtId="49" fontId="3" fillId="0" borderId="3" xfId="0" applyNumberFormat="1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5"/>
  <sheetViews>
    <sheetView tabSelected="1" view="pageBreakPreview" zoomScale="90" zoomScaleNormal="100" zoomScaleSheetLayoutView="90" workbookViewId="0">
      <pane ySplit="5" topLeftCell="A158" activePane="bottomLeft" state="frozen"/>
      <selection pane="bottomLeft" activeCell="D168" sqref="D168"/>
    </sheetView>
  </sheetViews>
  <sheetFormatPr defaultRowHeight="15" x14ac:dyDescent="0.25"/>
  <cols>
    <col min="1" max="1" width="36.42578125" customWidth="1"/>
    <col min="2" max="2" width="41.7109375" customWidth="1"/>
    <col min="3" max="3" width="20.5703125" customWidth="1"/>
    <col min="4" max="4" width="17.140625" customWidth="1"/>
    <col min="5" max="5" width="15.42578125" customWidth="1"/>
    <col min="6" max="6" width="84.28515625" style="14" customWidth="1"/>
    <col min="7" max="7" width="12.5703125" customWidth="1"/>
    <col min="8" max="8" width="12.140625" customWidth="1"/>
  </cols>
  <sheetData>
    <row r="1" spans="1:8" ht="18.75" x14ac:dyDescent="0.3">
      <c r="A1" s="72"/>
      <c r="B1" s="72"/>
      <c r="C1" s="72"/>
      <c r="D1" s="72"/>
      <c r="E1" s="72"/>
      <c r="F1" s="73" t="s">
        <v>106</v>
      </c>
    </row>
    <row r="2" spans="1:8" ht="38.25" customHeight="1" x14ac:dyDescent="0.25">
      <c r="A2" s="96" t="s">
        <v>107</v>
      </c>
      <c r="B2" s="96"/>
      <c r="C2" s="96"/>
      <c r="D2" s="96"/>
      <c r="E2" s="96"/>
      <c r="F2" s="96"/>
    </row>
    <row r="3" spans="1:8" x14ac:dyDescent="0.25">
      <c r="A3" s="1"/>
    </row>
    <row r="4" spans="1:8" ht="46.5" customHeight="1" x14ac:dyDescent="0.25">
      <c r="A4" s="97" t="s">
        <v>102</v>
      </c>
      <c r="B4" s="97" t="s">
        <v>0</v>
      </c>
      <c r="C4" s="97"/>
      <c r="D4" s="97"/>
      <c r="E4" s="97"/>
      <c r="F4" s="97" t="s">
        <v>83</v>
      </c>
    </row>
    <row r="5" spans="1:8" ht="34.5" customHeight="1" x14ac:dyDescent="0.25">
      <c r="A5" s="97"/>
      <c r="B5" s="70" t="s">
        <v>1</v>
      </c>
      <c r="C5" s="70" t="s">
        <v>108</v>
      </c>
      <c r="D5" s="70" t="s">
        <v>103</v>
      </c>
      <c r="E5" s="70" t="s">
        <v>104</v>
      </c>
      <c r="F5" s="97"/>
    </row>
    <row r="6" spans="1:8" ht="15.75" x14ac:dyDescent="0.25">
      <c r="A6" s="2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</row>
    <row r="7" spans="1:8" ht="16.5" customHeight="1" x14ac:dyDescent="0.25">
      <c r="A7" s="98" t="s">
        <v>5</v>
      </c>
      <c r="B7" s="9" t="s">
        <v>6</v>
      </c>
      <c r="C7" s="28">
        <f>C8+C9+C10+C11</f>
        <v>11211687.750000002</v>
      </c>
      <c r="D7" s="10">
        <f>D8+D9+D10+D11</f>
        <v>11264413.056</v>
      </c>
      <c r="E7" s="11">
        <f>D7/C7*100</f>
        <v>100.47027090992611</v>
      </c>
      <c r="F7" s="15" t="s">
        <v>4</v>
      </c>
    </row>
    <row r="8" spans="1:8" x14ac:dyDescent="0.25">
      <c r="A8" s="98"/>
      <c r="B8" s="9" t="s">
        <v>7</v>
      </c>
      <c r="C8" s="74">
        <f>C13+C31+C48+C63+C83+C98+C117+C127+C143+C159+C165+C169+C178</f>
        <v>6464360.4500000011</v>
      </c>
      <c r="D8" s="74">
        <f>D13+D31+D48+D63+D83+D98+D117+D127+D143+D159+D165+D169+D178</f>
        <v>5915231.6059999997</v>
      </c>
      <c r="E8" s="11">
        <f t="shared" ref="E8:E25" si="0">D8/C8*100</f>
        <v>91.505287363732918</v>
      </c>
      <c r="F8" s="29" t="s">
        <v>4</v>
      </c>
      <c r="G8" s="19"/>
      <c r="H8" s="19"/>
    </row>
    <row r="9" spans="1:8" x14ac:dyDescent="0.25">
      <c r="A9" s="98"/>
      <c r="B9" s="9" t="s">
        <v>2</v>
      </c>
      <c r="C9" s="74">
        <f>C14+C32+C49+C64+C84+C99+C128+C144+C160</f>
        <v>2539582.3000000003</v>
      </c>
      <c r="D9" s="74">
        <f>D14+D32+D49+D64+D84+D99+D128+D144+D160</f>
        <v>2526896.9500000002</v>
      </c>
      <c r="E9" s="11">
        <f t="shared" si="0"/>
        <v>99.500494628585173</v>
      </c>
      <c r="F9" s="29" t="s">
        <v>4</v>
      </c>
    </row>
    <row r="10" spans="1:8" x14ac:dyDescent="0.25">
      <c r="A10" s="98"/>
      <c r="B10" s="9" t="s">
        <v>3</v>
      </c>
      <c r="C10" s="10">
        <f>C33+C85+C100+C118+C170+C179</f>
        <v>81884.600000000006</v>
      </c>
      <c r="D10" s="10">
        <f>D33+D85+D100+D118+D170+D179</f>
        <v>58492.5</v>
      </c>
      <c r="E10" s="11">
        <f t="shared" si="0"/>
        <v>71.432845736560964</v>
      </c>
      <c r="F10" s="15" t="s">
        <v>4</v>
      </c>
    </row>
    <row r="11" spans="1:8" x14ac:dyDescent="0.25">
      <c r="A11" s="98"/>
      <c r="B11" s="9" t="s">
        <v>8</v>
      </c>
      <c r="C11" s="28">
        <f>C15+C34+C50+C65+C86++C145+C180+C129</f>
        <v>2125860.4</v>
      </c>
      <c r="D11" s="28">
        <f>D15+D34+D50+D65+D86++D145+D180+D129</f>
        <v>2763792</v>
      </c>
      <c r="E11" s="11">
        <f t="shared" si="0"/>
        <v>130.00816046058341</v>
      </c>
      <c r="F11" s="29"/>
    </row>
    <row r="12" spans="1:8" ht="16.5" customHeight="1" x14ac:dyDescent="0.25">
      <c r="A12" s="88" t="s">
        <v>9</v>
      </c>
      <c r="B12" s="12" t="s">
        <v>6</v>
      </c>
      <c r="C12" s="7">
        <f>C13+C14+C15</f>
        <v>448400.10000000003</v>
      </c>
      <c r="D12" s="7">
        <f>D13+D14+D15</f>
        <v>407300.23000000004</v>
      </c>
      <c r="E12" s="13">
        <f t="shared" si="0"/>
        <v>90.834107753321206</v>
      </c>
      <c r="F12" s="16" t="s">
        <v>4</v>
      </c>
    </row>
    <row r="13" spans="1:8" x14ac:dyDescent="0.25">
      <c r="A13" s="88"/>
      <c r="B13" s="12" t="s">
        <v>7</v>
      </c>
      <c r="C13" s="7">
        <f>C17+C20+C22+C27+C24+C29</f>
        <v>420227.2</v>
      </c>
      <c r="D13" s="7">
        <f>D17+D20+D22+D27+D24+D29</f>
        <v>379127.33</v>
      </c>
      <c r="E13" s="13">
        <f t="shared" si="0"/>
        <v>90.219607393333888</v>
      </c>
      <c r="F13" s="18" t="s">
        <v>4</v>
      </c>
    </row>
    <row r="14" spans="1:8" x14ac:dyDescent="0.25">
      <c r="A14" s="88"/>
      <c r="B14" s="12" t="s">
        <v>2</v>
      </c>
      <c r="C14" s="7">
        <f t="shared" ref="C14:D14" si="1">C25</f>
        <v>25719.4</v>
      </c>
      <c r="D14" s="7">
        <f t="shared" si="1"/>
        <v>25719.4</v>
      </c>
      <c r="E14" s="13">
        <f t="shared" si="0"/>
        <v>100</v>
      </c>
      <c r="F14" s="18" t="s">
        <v>4</v>
      </c>
    </row>
    <row r="15" spans="1:8" x14ac:dyDescent="0.25">
      <c r="A15" s="88"/>
      <c r="B15" s="12" t="s">
        <v>8</v>
      </c>
      <c r="C15" s="7">
        <f t="shared" ref="C15:D15" si="2">C18</f>
        <v>2453.5</v>
      </c>
      <c r="D15" s="7">
        <f t="shared" si="2"/>
        <v>2453.5</v>
      </c>
      <c r="E15" s="13">
        <f t="shared" si="0"/>
        <v>100</v>
      </c>
      <c r="F15" s="16" t="s">
        <v>4</v>
      </c>
    </row>
    <row r="16" spans="1:8" x14ac:dyDescent="0.25">
      <c r="A16" s="89" t="s">
        <v>10</v>
      </c>
      <c r="B16" s="4" t="s">
        <v>6</v>
      </c>
      <c r="C16" s="5">
        <f>C17+C18</f>
        <v>67872.2</v>
      </c>
      <c r="D16" s="5">
        <f>D17+D18</f>
        <v>67719.7</v>
      </c>
      <c r="E16" s="8">
        <f t="shared" si="0"/>
        <v>99.775313014754204</v>
      </c>
      <c r="F16" s="17"/>
    </row>
    <row r="17" spans="1:6" ht="15.75" customHeight="1" x14ac:dyDescent="0.25">
      <c r="A17" s="89"/>
      <c r="B17" s="4" t="s">
        <v>7</v>
      </c>
      <c r="C17" s="5">
        <v>65418.7</v>
      </c>
      <c r="D17" s="43">
        <v>65266.2</v>
      </c>
      <c r="E17" s="8">
        <f t="shared" si="0"/>
        <v>99.766886226721113</v>
      </c>
      <c r="F17" s="17"/>
    </row>
    <row r="18" spans="1:6" x14ac:dyDescent="0.25">
      <c r="A18" s="89"/>
      <c r="B18" s="4" t="s">
        <v>8</v>
      </c>
      <c r="C18" s="5">
        <v>2453.5</v>
      </c>
      <c r="D18" s="43">
        <v>2453.5</v>
      </c>
      <c r="E18" s="8">
        <f t="shared" si="0"/>
        <v>100</v>
      </c>
      <c r="F18" s="17"/>
    </row>
    <row r="19" spans="1:6" x14ac:dyDescent="0.25">
      <c r="A19" s="89" t="s">
        <v>11</v>
      </c>
      <c r="B19" s="4" t="s">
        <v>6</v>
      </c>
      <c r="C19" s="5">
        <f>C20</f>
        <v>19700</v>
      </c>
      <c r="D19" s="43">
        <f>D20</f>
        <v>19698.330000000002</v>
      </c>
      <c r="E19" s="8">
        <f t="shared" si="0"/>
        <v>99.991522842639597</v>
      </c>
      <c r="F19" s="17"/>
    </row>
    <row r="20" spans="1:6" x14ac:dyDescent="0.25">
      <c r="A20" s="89"/>
      <c r="B20" s="4" t="s">
        <v>7</v>
      </c>
      <c r="C20" s="5">
        <v>19700</v>
      </c>
      <c r="D20" s="56">
        <v>19698.330000000002</v>
      </c>
      <c r="E20" s="8">
        <f t="shared" si="0"/>
        <v>99.991522842639597</v>
      </c>
      <c r="F20" s="17"/>
    </row>
    <row r="21" spans="1:6" x14ac:dyDescent="0.25">
      <c r="A21" s="89" t="s">
        <v>12</v>
      </c>
      <c r="B21" s="4" t="s">
        <v>6</v>
      </c>
      <c r="C21" s="5">
        <f t="shared" ref="C21:D21" si="3">C22</f>
        <v>146293.5</v>
      </c>
      <c r="D21" s="43">
        <f t="shared" si="3"/>
        <v>110516</v>
      </c>
      <c r="E21" s="8">
        <f t="shared" si="0"/>
        <v>75.54402622126068</v>
      </c>
      <c r="F21" s="30"/>
    </row>
    <row r="22" spans="1:6" ht="168" customHeight="1" x14ac:dyDescent="0.25">
      <c r="A22" s="89"/>
      <c r="B22" s="4" t="s">
        <v>7</v>
      </c>
      <c r="C22" s="5">
        <v>146293.5</v>
      </c>
      <c r="D22" s="43">
        <v>110516</v>
      </c>
      <c r="E22" s="8">
        <f t="shared" si="0"/>
        <v>75.54402622126068</v>
      </c>
      <c r="F22" s="42" t="s">
        <v>69</v>
      </c>
    </row>
    <row r="23" spans="1:6" x14ac:dyDescent="0.25">
      <c r="A23" s="89" t="s">
        <v>13</v>
      </c>
      <c r="B23" s="4" t="s">
        <v>6</v>
      </c>
      <c r="C23" s="5">
        <f>C24+C25</f>
        <v>25719.4</v>
      </c>
      <c r="D23" s="5">
        <f>D24+D25</f>
        <v>25719.4</v>
      </c>
      <c r="E23" s="8">
        <f t="shared" si="0"/>
        <v>100</v>
      </c>
      <c r="F23" s="17"/>
    </row>
    <row r="24" spans="1:6" x14ac:dyDescent="0.25">
      <c r="A24" s="89"/>
      <c r="B24" s="4" t="s">
        <v>7</v>
      </c>
      <c r="C24" s="5">
        <v>0</v>
      </c>
      <c r="D24" s="57">
        <v>0</v>
      </c>
      <c r="E24" s="8">
        <v>0</v>
      </c>
      <c r="F24" s="17"/>
    </row>
    <row r="25" spans="1:6" x14ac:dyDescent="0.25">
      <c r="A25" s="89"/>
      <c r="B25" s="4" t="s">
        <v>2</v>
      </c>
      <c r="C25" s="5">
        <v>25719.4</v>
      </c>
      <c r="D25" s="57">
        <v>25719.4</v>
      </c>
      <c r="E25" s="8">
        <f t="shared" si="0"/>
        <v>100</v>
      </c>
      <c r="F25" s="17"/>
    </row>
    <row r="26" spans="1:6" x14ac:dyDescent="0.25">
      <c r="A26" s="89" t="s">
        <v>14</v>
      </c>
      <c r="B26" s="4" t="s">
        <v>6</v>
      </c>
      <c r="C26" s="5">
        <f>C27</f>
        <v>180000</v>
      </c>
      <c r="D26" s="5">
        <f>D27</f>
        <v>180000</v>
      </c>
      <c r="E26" s="8">
        <f t="shared" ref="E26:E37" si="4">D26/C26*100</f>
        <v>100</v>
      </c>
      <c r="F26" s="17"/>
    </row>
    <row r="27" spans="1:6" x14ac:dyDescent="0.25">
      <c r="A27" s="89"/>
      <c r="B27" s="4" t="s">
        <v>7</v>
      </c>
      <c r="C27" s="5">
        <v>180000</v>
      </c>
      <c r="D27" s="57">
        <v>180000</v>
      </c>
      <c r="E27" s="8">
        <f t="shared" si="4"/>
        <v>100</v>
      </c>
      <c r="F27" s="17"/>
    </row>
    <row r="28" spans="1:6" x14ac:dyDescent="0.25">
      <c r="A28" s="83" t="s">
        <v>64</v>
      </c>
      <c r="B28" s="4" t="s">
        <v>6</v>
      </c>
      <c r="C28" s="5">
        <f>C29</f>
        <v>8815</v>
      </c>
      <c r="D28" s="57">
        <f>D29</f>
        <v>3646.8</v>
      </c>
      <c r="E28" s="8">
        <f t="shared" si="4"/>
        <v>41.370391378332386</v>
      </c>
      <c r="F28" s="30"/>
    </row>
    <row r="29" spans="1:6" ht="60" x14ac:dyDescent="0.25">
      <c r="A29" s="85"/>
      <c r="B29" s="4" t="s">
        <v>7</v>
      </c>
      <c r="C29" s="5">
        <v>8815</v>
      </c>
      <c r="D29" s="58">
        <v>3646.8</v>
      </c>
      <c r="E29" s="8">
        <f t="shared" si="4"/>
        <v>41.370391378332386</v>
      </c>
      <c r="F29" s="31" t="s">
        <v>70</v>
      </c>
    </row>
    <row r="30" spans="1:6" x14ac:dyDescent="0.25">
      <c r="A30" s="88" t="s">
        <v>15</v>
      </c>
      <c r="B30" s="12" t="s">
        <v>6</v>
      </c>
      <c r="C30" s="7">
        <f>C31+C32+C33+C34</f>
        <v>976906.47000000009</v>
      </c>
      <c r="D30" s="7">
        <f>D31+D32+D33+D34</f>
        <v>1011342.35</v>
      </c>
      <c r="E30" s="13">
        <f t="shared" si="4"/>
        <v>103.52499252052245</v>
      </c>
      <c r="F30" s="16" t="s">
        <v>4</v>
      </c>
    </row>
    <row r="31" spans="1:6" x14ac:dyDescent="0.25">
      <c r="A31" s="88"/>
      <c r="B31" s="12" t="s">
        <v>7</v>
      </c>
      <c r="C31" s="7">
        <f>C36+C39+C42+C45</f>
        <v>491084.37</v>
      </c>
      <c r="D31" s="7">
        <f>D36+D39+D42+D45</f>
        <v>490882.3</v>
      </c>
      <c r="E31" s="13">
        <f t="shared" si="4"/>
        <v>99.958852284384449</v>
      </c>
      <c r="F31" s="18" t="s">
        <v>4</v>
      </c>
    </row>
    <row r="32" spans="1:6" x14ac:dyDescent="0.25">
      <c r="A32" s="88"/>
      <c r="B32" s="12" t="s">
        <v>2</v>
      </c>
      <c r="C32" s="7">
        <f>C40+C43+C46</f>
        <v>370643.70000000007</v>
      </c>
      <c r="D32" s="7">
        <f>D40+D43+D46</f>
        <v>370643.65</v>
      </c>
      <c r="E32" s="13">
        <f t="shared" si="4"/>
        <v>99.999986509955505</v>
      </c>
      <c r="F32" s="18" t="s">
        <v>4</v>
      </c>
    </row>
    <row r="33" spans="1:8" x14ac:dyDescent="0.25">
      <c r="A33" s="88"/>
      <c r="B33" s="12" t="s">
        <v>3</v>
      </c>
      <c r="C33" s="7">
        <v>0</v>
      </c>
      <c r="D33" s="7">
        <v>0</v>
      </c>
      <c r="E33" s="13">
        <v>0</v>
      </c>
      <c r="F33" s="16" t="s">
        <v>4</v>
      </c>
    </row>
    <row r="34" spans="1:8" x14ac:dyDescent="0.25">
      <c r="A34" s="88"/>
      <c r="B34" s="12" t="s">
        <v>8</v>
      </c>
      <c r="C34" s="7">
        <f>C37</f>
        <v>115178.4</v>
      </c>
      <c r="D34" s="7">
        <f>D37</f>
        <v>149816.4</v>
      </c>
      <c r="E34" s="13">
        <f t="shared" si="4"/>
        <v>130.07334708591193</v>
      </c>
      <c r="F34" s="16" t="s">
        <v>4</v>
      </c>
    </row>
    <row r="35" spans="1:8" x14ac:dyDescent="0.25">
      <c r="A35" s="89" t="s">
        <v>65</v>
      </c>
      <c r="B35" s="4" t="s">
        <v>6</v>
      </c>
      <c r="C35" s="43">
        <f>C36+C37</f>
        <v>586755.21</v>
      </c>
      <c r="D35" s="43">
        <f>D36+D37</f>
        <v>621191.19999999995</v>
      </c>
      <c r="E35" s="8">
        <f t="shared" si="4"/>
        <v>105.86888525455105</v>
      </c>
      <c r="F35" s="17"/>
    </row>
    <row r="36" spans="1:8" ht="61.5" customHeight="1" x14ac:dyDescent="0.25">
      <c r="A36" s="89"/>
      <c r="B36" s="4" t="s">
        <v>7</v>
      </c>
      <c r="C36" s="43">
        <v>471576.81</v>
      </c>
      <c r="D36" s="43">
        <v>471374.8</v>
      </c>
      <c r="E36" s="8">
        <f t="shared" si="4"/>
        <v>99.957162863882132</v>
      </c>
      <c r="F36" s="32" t="s">
        <v>111</v>
      </c>
    </row>
    <row r="37" spans="1:8" x14ac:dyDescent="0.25">
      <c r="A37" s="89"/>
      <c r="B37" s="4" t="s">
        <v>8</v>
      </c>
      <c r="C37" s="43">
        <v>115178.4</v>
      </c>
      <c r="D37" s="43">
        <v>149816.4</v>
      </c>
      <c r="E37" s="8">
        <f t="shared" si="4"/>
        <v>130.07334708591193</v>
      </c>
      <c r="F37" s="17"/>
    </row>
    <row r="38" spans="1:8" x14ac:dyDescent="0.25">
      <c r="A38" s="89" t="s">
        <v>16</v>
      </c>
      <c r="B38" s="4" t="s">
        <v>6</v>
      </c>
      <c r="C38" s="43">
        <f>C39+C40</f>
        <v>49806.21</v>
      </c>
      <c r="D38" s="43">
        <f>D39+D40</f>
        <v>49806.15</v>
      </c>
      <c r="E38" s="8">
        <f t="shared" ref="E38:E43" si="5">D38/C38*100</f>
        <v>99.999879533094372</v>
      </c>
      <c r="F38" s="17"/>
    </row>
    <row r="39" spans="1:8" x14ac:dyDescent="0.25">
      <c r="A39" s="89"/>
      <c r="B39" s="4" t="s">
        <v>7</v>
      </c>
      <c r="C39" s="43">
        <v>2490.31</v>
      </c>
      <c r="D39" s="43">
        <v>2490.3000000000002</v>
      </c>
      <c r="E39" s="8">
        <f t="shared" si="5"/>
        <v>99.999598443567265</v>
      </c>
      <c r="F39" s="17"/>
    </row>
    <row r="40" spans="1:8" x14ac:dyDescent="0.25">
      <c r="A40" s="89"/>
      <c r="B40" s="4" t="s">
        <v>2</v>
      </c>
      <c r="C40" s="43">
        <v>47315.9</v>
      </c>
      <c r="D40" s="43">
        <v>47315.85</v>
      </c>
      <c r="E40" s="8">
        <f t="shared" si="5"/>
        <v>99.999894327276877</v>
      </c>
      <c r="F40" s="17"/>
    </row>
    <row r="41" spans="1:8" x14ac:dyDescent="0.25">
      <c r="A41" s="89" t="s">
        <v>17</v>
      </c>
      <c r="B41" s="4" t="s">
        <v>6</v>
      </c>
      <c r="C41" s="43">
        <f>C42+C43</f>
        <v>329578.84000000003</v>
      </c>
      <c r="D41" s="43">
        <f>D42+D43</f>
        <v>329578.80000000005</v>
      </c>
      <c r="E41" s="8">
        <f t="shared" si="5"/>
        <v>99.999987863298514</v>
      </c>
      <c r="F41" s="17"/>
    </row>
    <row r="42" spans="1:8" x14ac:dyDescent="0.25">
      <c r="A42" s="89"/>
      <c r="B42" s="4" t="s">
        <v>7</v>
      </c>
      <c r="C42" s="43">
        <v>16478.939999999999</v>
      </c>
      <c r="D42" s="43">
        <v>16478.900000000001</v>
      </c>
      <c r="E42" s="8">
        <f t="shared" si="5"/>
        <v>99.999757265940673</v>
      </c>
      <c r="F42" s="17"/>
    </row>
    <row r="43" spans="1:8" x14ac:dyDescent="0.25">
      <c r="A43" s="89"/>
      <c r="B43" s="4" t="s">
        <v>2</v>
      </c>
      <c r="C43" s="43">
        <v>313099.90000000002</v>
      </c>
      <c r="D43" s="43">
        <v>313099.90000000002</v>
      </c>
      <c r="E43" s="8">
        <f t="shared" si="5"/>
        <v>100</v>
      </c>
      <c r="F43" s="17"/>
    </row>
    <row r="44" spans="1:8" x14ac:dyDescent="0.25">
      <c r="A44" s="89" t="s">
        <v>18</v>
      </c>
      <c r="B44" s="4" t="s">
        <v>6</v>
      </c>
      <c r="C44" s="43">
        <f>C45+C46</f>
        <v>10766.21</v>
      </c>
      <c r="D44" s="43">
        <f>D45+D46</f>
        <v>10766.199999999999</v>
      </c>
      <c r="E44" s="8">
        <f t="shared" ref="E44:E54" si="6">D44/C44*100</f>
        <v>99.999907116803399</v>
      </c>
      <c r="F44" s="17"/>
    </row>
    <row r="45" spans="1:8" x14ac:dyDescent="0.25">
      <c r="A45" s="89"/>
      <c r="B45" s="4" t="s">
        <v>7</v>
      </c>
      <c r="C45" s="43">
        <v>538.30999999999995</v>
      </c>
      <c r="D45" s="43">
        <v>538.29999999999995</v>
      </c>
      <c r="E45" s="8">
        <f t="shared" si="6"/>
        <v>99.99814233434266</v>
      </c>
      <c r="F45" s="17"/>
    </row>
    <row r="46" spans="1:8" x14ac:dyDescent="0.25">
      <c r="A46" s="89"/>
      <c r="B46" s="4" t="s">
        <v>2</v>
      </c>
      <c r="C46" s="43">
        <v>10227.9</v>
      </c>
      <c r="D46" s="43">
        <v>10227.9</v>
      </c>
      <c r="E46" s="8">
        <f t="shared" si="6"/>
        <v>100</v>
      </c>
      <c r="F46" s="17"/>
    </row>
    <row r="47" spans="1:8" x14ac:dyDescent="0.25">
      <c r="A47" s="88" t="s">
        <v>19</v>
      </c>
      <c r="B47" s="12" t="s">
        <v>6</v>
      </c>
      <c r="C47" s="7">
        <f t="shared" ref="C47:D47" si="7">C48+C49+C50</f>
        <v>1086986.3</v>
      </c>
      <c r="D47" s="7">
        <f t="shared" si="7"/>
        <v>1346862.2999999998</v>
      </c>
      <c r="E47" s="13">
        <f t="shared" si="6"/>
        <v>123.90793701815743</v>
      </c>
      <c r="F47" s="16" t="s">
        <v>4</v>
      </c>
    </row>
    <row r="48" spans="1:8" x14ac:dyDescent="0.25">
      <c r="A48" s="88"/>
      <c r="B48" s="12" t="s">
        <v>7</v>
      </c>
      <c r="C48" s="7">
        <f>C52+C56+C59</f>
        <v>277245</v>
      </c>
      <c r="D48" s="7">
        <f>D52+D56+D59</f>
        <v>274946.8</v>
      </c>
      <c r="E48" s="13">
        <f t="shared" si="6"/>
        <v>99.171058089415496</v>
      </c>
      <c r="F48" s="16" t="s">
        <v>4</v>
      </c>
      <c r="G48" s="19"/>
      <c r="H48" s="19"/>
    </row>
    <row r="49" spans="1:8" x14ac:dyDescent="0.25">
      <c r="A49" s="88"/>
      <c r="B49" s="12" t="s">
        <v>2</v>
      </c>
      <c r="C49" s="7">
        <f>C53+C57+C61</f>
        <v>605260.9</v>
      </c>
      <c r="D49" s="7">
        <f>D53+D57+D61</f>
        <v>605260.9</v>
      </c>
      <c r="E49" s="13">
        <f t="shared" si="6"/>
        <v>100</v>
      </c>
      <c r="F49" s="18" t="s">
        <v>4</v>
      </c>
    </row>
    <row r="50" spans="1:8" x14ac:dyDescent="0.25">
      <c r="A50" s="88"/>
      <c r="B50" s="12" t="s">
        <v>8</v>
      </c>
      <c r="C50" s="7">
        <f>C54</f>
        <v>204480.4</v>
      </c>
      <c r="D50" s="7">
        <f>D54</f>
        <v>466654.6</v>
      </c>
      <c r="E50" s="13">
        <f t="shared" si="6"/>
        <v>228.214831348139</v>
      </c>
      <c r="F50" s="18" t="s">
        <v>4</v>
      </c>
      <c r="G50" s="19"/>
      <c r="H50" s="19"/>
    </row>
    <row r="51" spans="1:8" x14ac:dyDescent="0.25">
      <c r="A51" s="89" t="s">
        <v>20</v>
      </c>
      <c r="B51" s="4" t="s">
        <v>6</v>
      </c>
      <c r="C51" s="43">
        <f>C52+C53+C54</f>
        <v>435141</v>
      </c>
      <c r="D51" s="43">
        <f>D52+D53+D54</f>
        <v>695242.2</v>
      </c>
      <c r="E51" s="8">
        <f t="shared" si="6"/>
        <v>159.77400428826519</v>
      </c>
      <c r="F51" s="17"/>
    </row>
    <row r="52" spans="1:8" ht="79.5" customHeight="1" x14ac:dyDescent="0.25">
      <c r="A52" s="89"/>
      <c r="B52" s="4" t="s">
        <v>7</v>
      </c>
      <c r="C52" s="59">
        <v>146123.9</v>
      </c>
      <c r="D52" s="59">
        <v>144050.9</v>
      </c>
      <c r="E52" s="8">
        <f t="shared" si="6"/>
        <v>98.581340903165042</v>
      </c>
      <c r="F52" s="37" t="s">
        <v>85</v>
      </c>
      <c r="G52" s="19"/>
      <c r="H52" s="19"/>
    </row>
    <row r="53" spans="1:8" x14ac:dyDescent="0.25">
      <c r="A53" s="89"/>
      <c r="B53" s="4" t="s">
        <v>2</v>
      </c>
      <c r="C53" s="75">
        <v>84536.7</v>
      </c>
      <c r="D53" s="75">
        <v>84536.7</v>
      </c>
      <c r="E53" s="44">
        <f t="shared" si="6"/>
        <v>100</v>
      </c>
      <c r="F53" s="39"/>
    </row>
    <row r="54" spans="1:8" x14ac:dyDescent="0.25">
      <c r="A54" s="89"/>
      <c r="B54" s="4" t="s">
        <v>8</v>
      </c>
      <c r="C54" s="43">
        <v>204480.4</v>
      </c>
      <c r="D54" s="43">
        <v>466654.6</v>
      </c>
      <c r="E54" s="8">
        <f t="shared" si="6"/>
        <v>228.214831348139</v>
      </c>
      <c r="F54" s="39"/>
    </row>
    <row r="55" spans="1:8" x14ac:dyDescent="0.25">
      <c r="A55" s="89" t="s">
        <v>21</v>
      </c>
      <c r="B55" s="4" t="s">
        <v>6</v>
      </c>
      <c r="C55" s="43">
        <f>C56+C57</f>
        <v>438720.5</v>
      </c>
      <c r="D55" s="43">
        <f>D56+D57</f>
        <v>438720.5</v>
      </c>
      <c r="E55" s="23">
        <f t="shared" ref="E55:E70" si="8">D55/C55*100</f>
        <v>100</v>
      </c>
      <c r="F55" s="17"/>
    </row>
    <row r="56" spans="1:8" x14ac:dyDescent="0.25">
      <c r="A56" s="89"/>
      <c r="B56" s="4" t="s">
        <v>7</v>
      </c>
      <c r="C56" s="59">
        <v>84658.8</v>
      </c>
      <c r="D56" s="59">
        <v>84658.8</v>
      </c>
      <c r="E56" s="23">
        <f t="shared" si="8"/>
        <v>100</v>
      </c>
      <c r="F56" s="17"/>
    </row>
    <row r="57" spans="1:8" x14ac:dyDescent="0.25">
      <c r="A57" s="89"/>
      <c r="B57" s="4" t="s">
        <v>2</v>
      </c>
      <c r="C57" s="59">
        <v>354061.7</v>
      </c>
      <c r="D57" s="59">
        <v>354061.7</v>
      </c>
      <c r="E57" s="23">
        <f t="shared" si="8"/>
        <v>100</v>
      </c>
      <c r="F57" s="17"/>
    </row>
    <row r="58" spans="1:8" x14ac:dyDescent="0.25">
      <c r="A58" s="89" t="s">
        <v>22</v>
      </c>
      <c r="B58" s="4" t="s">
        <v>6</v>
      </c>
      <c r="C58" s="60">
        <f>C59</f>
        <v>46462.3</v>
      </c>
      <c r="D58" s="60">
        <f>D59</f>
        <v>46237.1</v>
      </c>
      <c r="E58" s="8">
        <f t="shared" si="8"/>
        <v>99.515305957733474</v>
      </c>
      <c r="F58" s="17"/>
    </row>
    <row r="59" spans="1:8" ht="91.5" customHeight="1" x14ac:dyDescent="0.25">
      <c r="A59" s="89"/>
      <c r="B59" s="4" t="s">
        <v>7</v>
      </c>
      <c r="C59" s="43">
        <v>46462.3</v>
      </c>
      <c r="D59" s="56">
        <v>46237.1</v>
      </c>
      <c r="E59" s="8">
        <f t="shared" si="8"/>
        <v>99.515305957733474</v>
      </c>
      <c r="F59" s="37" t="s">
        <v>86</v>
      </c>
    </row>
    <row r="60" spans="1:8" x14ac:dyDescent="0.25">
      <c r="A60" s="89" t="s">
        <v>23</v>
      </c>
      <c r="B60" s="4" t="s">
        <v>6</v>
      </c>
      <c r="C60" s="43">
        <f>C61</f>
        <v>166662.5</v>
      </c>
      <c r="D60" s="43">
        <f>D61</f>
        <v>166662.5</v>
      </c>
      <c r="E60" s="8">
        <f t="shared" si="8"/>
        <v>100</v>
      </c>
      <c r="F60" s="17"/>
    </row>
    <row r="61" spans="1:8" x14ac:dyDescent="0.25">
      <c r="A61" s="89"/>
      <c r="B61" s="4" t="s">
        <v>2</v>
      </c>
      <c r="C61" s="56">
        <v>166662.5</v>
      </c>
      <c r="D61" s="56">
        <v>166662.5</v>
      </c>
      <c r="E61" s="8">
        <f t="shared" si="8"/>
        <v>100</v>
      </c>
      <c r="F61" s="17"/>
    </row>
    <row r="62" spans="1:8" x14ac:dyDescent="0.25">
      <c r="A62" s="88" t="s">
        <v>24</v>
      </c>
      <c r="B62" s="12" t="s">
        <v>6</v>
      </c>
      <c r="C62" s="7">
        <f>C63+C64+C65</f>
        <v>2060579.6500000001</v>
      </c>
      <c r="D62" s="7">
        <f>D63+D64+D65</f>
        <v>2005478.63</v>
      </c>
      <c r="E62" s="13">
        <f t="shared" si="8"/>
        <v>97.325945638645891</v>
      </c>
      <c r="F62" s="16" t="s">
        <v>4</v>
      </c>
    </row>
    <row r="63" spans="1:8" x14ac:dyDescent="0.25">
      <c r="A63" s="88"/>
      <c r="B63" s="12" t="s">
        <v>7</v>
      </c>
      <c r="C63" s="7">
        <f>C67+C70+C72+C76+C78+C80</f>
        <v>676219.55</v>
      </c>
      <c r="D63" s="7">
        <f>D67+D70+D72+D76+D78+D80</f>
        <v>625471.5</v>
      </c>
      <c r="E63" s="13">
        <f t="shared" si="8"/>
        <v>92.495329364553271</v>
      </c>
      <c r="F63" s="18" t="s">
        <v>4</v>
      </c>
      <c r="G63" s="19"/>
      <c r="H63" s="19"/>
    </row>
    <row r="64" spans="1:8" x14ac:dyDescent="0.25">
      <c r="A64" s="88"/>
      <c r="B64" s="12" t="s">
        <v>2</v>
      </c>
      <c r="C64" s="7">
        <f>C68+C73+C81</f>
        <v>1383339.5</v>
      </c>
      <c r="D64" s="7">
        <f>D68+D73+D81</f>
        <v>1379206.43</v>
      </c>
      <c r="E64" s="13">
        <f t="shared" si="8"/>
        <v>99.701225187309404</v>
      </c>
      <c r="F64" s="18" t="s">
        <v>4</v>
      </c>
    </row>
    <row r="65" spans="1:8" x14ac:dyDescent="0.25">
      <c r="A65" s="88"/>
      <c r="B65" s="12" t="s">
        <v>8</v>
      </c>
      <c r="C65" s="27">
        <f>C74</f>
        <v>1020.6</v>
      </c>
      <c r="D65" s="27">
        <f>D74</f>
        <v>800.7</v>
      </c>
      <c r="E65" s="13">
        <f t="shared" si="8"/>
        <v>78.453850676072904</v>
      </c>
      <c r="F65" s="16" t="s">
        <v>4</v>
      </c>
    </row>
    <row r="66" spans="1:8" x14ac:dyDescent="0.25">
      <c r="A66" s="87" t="s">
        <v>25</v>
      </c>
      <c r="B66" s="4" t="s">
        <v>6</v>
      </c>
      <c r="C66" s="38">
        <f>C67+C68</f>
        <v>1506358.1</v>
      </c>
      <c r="D66" s="38">
        <f>D67+D68</f>
        <v>1483387.35</v>
      </c>
      <c r="E66" s="8">
        <f t="shared" si="8"/>
        <v>98.475080394230304</v>
      </c>
      <c r="F66" s="93" t="s">
        <v>98</v>
      </c>
    </row>
    <row r="67" spans="1:8" x14ac:dyDescent="0.25">
      <c r="A67" s="87"/>
      <c r="B67" s="22" t="s">
        <v>7</v>
      </c>
      <c r="C67" s="61">
        <v>125787.8</v>
      </c>
      <c r="D67" s="61">
        <v>106820.1</v>
      </c>
      <c r="E67" s="23">
        <f t="shared" si="8"/>
        <v>84.920874679420422</v>
      </c>
      <c r="F67" s="94"/>
      <c r="G67" s="21"/>
      <c r="H67" s="21"/>
    </row>
    <row r="68" spans="1:8" ht="36.75" customHeight="1" x14ac:dyDescent="0.25">
      <c r="A68" s="87"/>
      <c r="B68" s="22" t="s">
        <v>2</v>
      </c>
      <c r="C68" s="61">
        <v>1380570.3</v>
      </c>
      <c r="D68" s="61">
        <v>1376567.25</v>
      </c>
      <c r="E68" s="23">
        <f t="shared" si="8"/>
        <v>99.710043740619355</v>
      </c>
      <c r="F68" s="95"/>
    </row>
    <row r="69" spans="1:8" x14ac:dyDescent="0.25">
      <c r="A69" s="87" t="s">
        <v>26</v>
      </c>
      <c r="B69" s="22" t="s">
        <v>6</v>
      </c>
      <c r="C69" s="43">
        <f>C70</f>
        <v>126832.13</v>
      </c>
      <c r="D69" s="43">
        <f>D70</f>
        <v>103337.46</v>
      </c>
      <c r="E69" s="23">
        <f t="shared" si="8"/>
        <v>81.475774316807588</v>
      </c>
      <c r="F69" s="78" t="s">
        <v>100</v>
      </c>
    </row>
    <row r="70" spans="1:8" ht="30" customHeight="1" x14ac:dyDescent="0.25">
      <c r="A70" s="87"/>
      <c r="B70" s="4" t="s">
        <v>7</v>
      </c>
      <c r="C70" s="43">
        <v>126832.13</v>
      </c>
      <c r="D70" s="62">
        <v>103337.46</v>
      </c>
      <c r="E70" s="8">
        <f t="shared" si="8"/>
        <v>81.475774316807588</v>
      </c>
      <c r="F70" s="80"/>
    </row>
    <row r="71" spans="1:8" ht="15.75" customHeight="1" x14ac:dyDescent="0.25">
      <c r="A71" s="87" t="s">
        <v>27</v>
      </c>
      <c r="B71" s="4" t="s">
        <v>6</v>
      </c>
      <c r="C71" s="43">
        <f>C72+C73+C74</f>
        <v>2835</v>
      </c>
      <c r="D71" s="43">
        <f>D72+D73+D74</f>
        <v>2355.06</v>
      </c>
      <c r="E71" s="8">
        <f t="shared" ref="E71:E89" si="9">D71/C71*100</f>
        <v>83.070899470899477</v>
      </c>
      <c r="F71" s="78" t="s">
        <v>97</v>
      </c>
    </row>
    <row r="72" spans="1:8" x14ac:dyDescent="0.25">
      <c r="A72" s="87"/>
      <c r="B72" s="4" t="s">
        <v>7</v>
      </c>
      <c r="C72" s="43">
        <v>907.2</v>
      </c>
      <c r="D72" s="43">
        <v>777.18</v>
      </c>
      <c r="E72" s="8">
        <f t="shared" si="9"/>
        <v>85.667989417989403</v>
      </c>
      <c r="F72" s="79"/>
    </row>
    <row r="73" spans="1:8" x14ac:dyDescent="0.25">
      <c r="A73" s="87"/>
      <c r="B73" s="4" t="s">
        <v>2</v>
      </c>
      <c r="C73" s="43">
        <v>907.2</v>
      </c>
      <c r="D73" s="43">
        <v>777.18</v>
      </c>
      <c r="E73" s="8">
        <f t="shared" si="9"/>
        <v>85.667989417989403</v>
      </c>
      <c r="F73" s="79"/>
    </row>
    <row r="74" spans="1:8" x14ac:dyDescent="0.25">
      <c r="A74" s="87"/>
      <c r="B74" s="4" t="s">
        <v>8</v>
      </c>
      <c r="C74" s="43">
        <v>1020.6</v>
      </c>
      <c r="D74" s="43">
        <v>800.7</v>
      </c>
      <c r="E74" s="8">
        <f t="shared" si="9"/>
        <v>78.453850676072904</v>
      </c>
      <c r="F74" s="80"/>
    </row>
    <row r="75" spans="1:8" x14ac:dyDescent="0.25">
      <c r="A75" s="87" t="s">
        <v>28</v>
      </c>
      <c r="B75" s="4" t="s">
        <v>6</v>
      </c>
      <c r="C75" s="43">
        <f>C76</f>
        <v>421094.42</v>
      </c>
      <c r="D75" s="43">
        <f>D76</f>
        <v>413393.28</v>
      </c>
      <c r="E75" s="8">
        <f t="shared" si="9"/>
        <v>98.171160757722703</v>
      </c>
      <c r="F75" s="17"/>
    </row>
    <row r="76" spans="1:8" x14ac:dyDescent="0.25">
      <c r="A76" s="87"/>
      <c r="B76" s="4" t="s">
        <v>7</v>
      </c>
      <c r="C76" s="56">
        <v>421094.42</v>
      </c>
      <c r="D76" s="56">
        <v>413393.28</v>
      </c>
      <c r="E76" s="8">
        <f t="shared" si="9"/>
        <v>98.171160757722703</v>
      </c>
      <c r="F76" s="55" t="s">
        <v>99</v>
      </c>
    </row>
    <row r="77" spans="1:8" ht="15.75" customHeight="1" x14ac:dyDescent="0.25">
      <c r="A77" s="87" t="s">
        <v>29</v>
      </c>
      <c r="B77" s="4" t="s">
        <v>6</v>
      </c>
      <c r="C77" s="43">
        <f>C78</f>
        <v>1500</v>
      </c>
      <c r="D77" s="43">
        <f>D78</f>
        <v>1045.48</v>
      </c>
      <c r="E77" s="8">
        <f t="shared" si="9"/>
        <v>69.698666666666668</v>
      </c>
      <c r="F77" s="52"/>
    </row>
    <row r="78" spans="1:8" ht="45" x14ac:dyDescent="0.25">
      <c r="A78" s="87"/>
      <c r="B78" s="4" t="s">
        <v>7</v>
      </c>
      <c r="C78" s="43">
        <v>1500</v>
      </c>
      <c r="D78" s="56">
        <v>1045.48</v>
      </c>
      <c r="E78" s="51">
        <f t="shared" si="9"/>
        <v>69.698666666666668</v>
      </c>
      <c r="F78" s="54" t="s">
        <v>96</v>
      </c>
    </row>
    <row r="79" spans="1:8" x14ac:dyDescent="0.25">
      <c r="A79" s="87" t="s">
        <v>30</v>
      </c>
      <c r="B79" s="4" t="s">
        <v>6</v>
      </c>
      <c r="C79" s="38">
        <f>C80+C81</f>
        <v>1960</v>
      </c>
      <c r="D79" s="43">
        <f>D80+D81</f>
        <v>1960</v>
      </c>
      <c r="E79" s="8">
        <f>D79/C79*100</f>
        <v>100</v>
      </c>
      <c r="F79" s="53"/>
    </row>
    <row r="80" spans="1:8" x14ac:dyDescent="0.25">
      <c r="A80" s="87"/>
      <c r="B80" s="22" t="s">
        <v>7</v>
      </c>
      <c r="C80" s="63">
        <v>98</v>
      </c>
      <c r="D80" s="64">
        <v>98</v>
      </c>
      <c r="E80" s="8">
        <f t="shared" si="9"/>
        <v>100</v>
      </c>
      <c r="F80" s="17"/>
    </row>
    <row r="81" spans="1:8" x14ac:dyDescent="0.25">
      <c r="A81" s="87"/>
      <c r="B81" s="22" t="s">
        <v>2</v>
      </c>
      <c r="C81" s="65">
        <v>1862</v>
      </c>
      <c r="D81" s="64">
        <v>1862</v>
      </c>
      <c r="E81" s="8">
        <f t="shared" si="9"/>
        <v>100</v>
      </c>
      <c r="F81" s="17"/>
    </row>
    <row r="82" spans="1:8" s="6" customFormat="1" ht="15.75" customHeight="1" x14ac:dyDescent="0.25">
      <c r="A82" s="88" t="s">
        <v>31</v>
      </c>
      <c r="B82" s="12" t="s">
        <v>6</v>
      </c>
      <c r="C82" s="25">
        <f>C83+C84+C85+C86</f>
        <v>1887156.1</v>
      </c>
      <c r="D82" s="7">
        <f>D83+D84+D85+D86</f>
        <v>2171409.6</v>
      </c>
      <c r="E82" s="13">
        <f t="shared" si="9"/>
        <v>115.06253245293274</v>
      </c>
      <c r="F82" s="16" t="s">
        <v>4</v>
      </c>
    </row>
    <row r="83" spans="1:8" x14ac:dyDescent="0.25">
      <c r="A83" s="88"/>
      <c r="B83" s="12" t="s">
        <v>7</v>
      </c>
      <c r="C83" s="7">
        <f>C88+C94+C91</f>
        <v>99599.8</v>
      </c>
      <c r="D83" s="7">
        <f>D88+D94+D91</f>
        <v>73271.100000000006</v>
      </c>
      <c r="E83" s="13">
        <f t="shared" si="9"/>
        <v>73.565509167689086</v>
      </c>
      <c r="F83" s="16" t="s">
        <v>4</v>
      </c>
      <c r="G83" s="19"/>
      <c r="H83" s="19"/>
    </row>
    <row r="84" spans="1:8" x14ac:dyDescent="0.25">
      <c r="A84" s="88"/>
      <c r="B84" s="12" t="s">
        <v>2</v>
      </c>
      <c r="C84" s="7">
        <f>C92+C95</f>
        <v>64723</v>
      </c>
      <c r="D84" s="7">
        <f>D92+D95</f>
        <v>56661.9</v>
      </c>
      <c r="E84" s="13">
        <f t="shared" si="9"/>
        <v>87.545231216105563</v>
      </c>
      <c r="F84" s="16" t="s">
        <v>4</v>
      </c>
    </row>
    <row r="85" spans="1:8" x14ac:dyDescent="0.25">
      <c r="A85" s="88"/>
      <c r="B85" s="12" t="s">
        <v>3</v>
      </c>
      <c r="C85" s="7">
        <f>C96</f>
        <v>20584.2</v>
      </c>
      <c r="D85" s="7">
        <f>D96</f>
        <v>19858</v>
      </c>
      <c r="E85" s="13">
        <f t="shared" si="9"/>
        <v>96.47205137921317</v>
      </c>
      <c r="F85" s="18"/>
    </row>
    <row r="86" spans="1:8" x14ac:dyDescent="0.25">
      <c r="A86" s="88"/>
      <c r="B86" s="12" t="s">
        <v>8</v>
      </c>
      <c r="C86" s="7">
        <f>C89</f>
        <v>1702249.1</v>
      </c>
      <c r="D86" s="7">
        <f>D89</f>
        <v>2021618.6</v>
      </c>
      <c r="E86" s="13">
        <f t="shared" si="9"/>
        <v>118.76161955380091</v>
      </c>
      <c r="F86" s="16" t="s">
        <v>4</v>
      </c>
    </row>
    <row r="87" spans="1:8" x14ac:dyDescent="0.25">
      <c r="A87" s="89" t="s">
        <v>32</v>
      </c>
      <c r="B87" s="4" t="s">
        <v>6</v>
      </c>
      <c r="C87" s="43">
        <f>C88+C89</f>
        <v>1710327.5</v>
      </c>
      <c r="D87" s="43">
        <f>D88+D89</f>
        <v>2027802.8</v>
      </c>
      <c r="E87" s="8">
        <f t="shared" si="9"/>
        <v>118.56225196636316</v>
      </c>
      <c r="F87" s="17"/>
    </row>
    <row r="88" spans="1:8" ht="92.25" customHeight="1" x14ac:dyDescent="0.25">
      <c r="A88" s="89"/>
      <c r="B88" s="4" t="s">
        <v>7</v>
      </c>
      <c r="C88" s="56">
        <v>8078.4</v>
      </c>
      <c r="D88" s="56">
        <v>6184.2</v>
      </c>
      <c r="E88" s="8">
        <f t="shared" si="9"/>
        <v>76.552287581699346</v>
      </c>
      <c r="F88" s="76" t="s">
        <v>87</v>
      </c>
    </row>
    <row r="89" spans="1:8" ht="17.25" customHeight="1" x14ac:dyDescent="0.25">
      <c r="A89" s="89"/>
      <c r="B89" s="4" t="s">
        <v>8</v>
      </c>
      <c r="C89" s="59">
        <v>1702249.1</v>
      </c>
      <c r="D89" s="59">
        <v>2021618.6</v>
      </c>
      <c r="E89" s="23">
        <f t="shared" si="9"/>
        <v>118.76161955380091</v>
      </c>
      <c r="F89" s="17"/>
    </row>
    <row r="90" spans="1:8" x14ac:dyDescent="0.25">
      <c r="A90" s="89" t="s">
        <v>33</v>
      </c>
      <c r="B90" s="4" t="s">
        <v>6</v>
      </c>
      <c r="C90" s="60">
        <f>C92+C91</f>
        <v>47891.7</v>
      </c>
      <c r="D90" s="60">
        <f>D92+D91</f>
        <v>39830.6</v>
      </c>
      <c r="E90" s="8">
        <f t="shared" ref="E90:E104" si="10">D90/C90*100</f>
        <v>83.168064612448504</v>
      </c>
      <c r="F90" s="17"/>
    </row>
    <row r="91" spans="1:8" x14ac:dyDescent="0.25">
      <c r="A91" s="89"/>
      <c r="B91" s="4" t="s">
        <v>7</v>
      </c>
      <c r="C91" s="43">
        <v>3163.6</v>
      </c>
      <c r="D91" s="43">
        <v>3163.6</v>
      </c>
      <c r="E91" s="8">
        <f t="shared" si="10"/>
        <v>100</v>
      </c>
      <c r="F91" s="17"/>
      <c r="G91" s="19"/>
      <c r="H91" s="19"/>
    </row>
    <row r="92" spans="1:8" ht="90" x14ac:dyDescent="0.25">
      <c r="A92" s="89"/>
      <c r="B92" s="4" t="s">
        <v>2</v>
      </c>
      <c r="C92" s="43">
        <v>44728.1</v>
      </c>
      <c r="D92" s="43">
        <v>36667</v>
      </c>
      <c r="E92" s="8">
        <f t="shared" si="10"/>
        <v>81.977548789239876</v>
      </c>
      <c r="F92" s="45" t="s">
        <v>88</v>
      </c>
    </row>
    <row r="93" spans="1:8" ht="15" customHeight="1" x14ac:dyDescent="0.25">
      <c r="A93" s="89" t="s">
        <v>34</v>
      </c>
      <c r="B93" s="4" t="s">
        <v>6</v>
      </c>
      <c r="C93" s="43">
        <f>C94+C95+C96</f>
        <v>128936.90000000001</v>
      </c>
      <c r="D93" s="43">
        <f>D94+D95+D96</f>
        <v>103776.20000000001</v>
      </c>
      <c r="E93" s="8">
        <f t="shared" si="10"/>
        <v>80.486036192897458</v>
      </c>
      <c r="F93" s="40"/>
    </row>
    <row r="94" spans="1:8" ht="409.5" x14ac:dyDescent="0.25">
      <c r="A94" s="89"/>
      <c r="B94" s="4" t="s">
        <v>7</v>
      </c>
      <c r="C94" s="43">
        <v>88357.8</v>
      </c>
      <c r="D94" s="43">
        <v>63923.3</v>
      </c>
      <c r="E94" s="8">
        <f t="shared" si="10"/>
        <v>72.345961533673318</v>
      </c>
      <c r="F94" s="37" t="s">
        <v>89</v>
      </c>
    </row>
    <row r="95" spans="1:8" ht="18.75" customHeight="1" x14ac:dyDescent="0.25">
      <c r="A95" s="89"/>
      <c r="B95" s="4" t="s">
        <v>2</v>
      </c>
      <c r="C95" s="5">
        <v>19994.900000000001</v>
      </c>
      <c r="D95" s="5">
        <v>19994.900000000001</v>
      </c>
      <c r="E95" s="8">
        <f t="shared" si="10"/>
        <v>100</v>
      </c>
      <c r="F95" s="35"/>
    </row>
    <row r="96" spans="1:8" ht="17.25" customHeight="1" x14ac:dyDescent="0.25">
      <c r="A96" s="89"/>
      <c r="B96" s="4" t="s">
        <v>3</v>
      </c>
      <c r="C96" s="43">
        <v>20584.2</v>
      </c>
      <c r="D96" s="43">
        <v>19858</v>
      </c>
      <c r="E96" s="8">
        <f t="shared" si="10"/>
        <v>96.47205137921317</v>
      </c>
      <c r="F96" s="35"/>
    </row>
    <row r="97" spans="1:8" s="6" customFormat="1" x14ac:dyDescent="0.25">
      <c r="A97" s="88" t="s">
        <v>35</v>
      </c>
      <c r="B97" s="12" t="s">
        <v>6</v>
      </c>
      <c r="C97" s="7">
        <f>C98+C99+C100</f>
        <v>3137824.830000001</v>
      </c>
      <c r="D97" s="7">
        <f>D98+D99+D100</f>
        <v>2831452.9000000004</v>
      </c>
      <c r="E97" s="13">
        <f t="shared" si="10"/>
        <v>90.236168473432571</v>
      </c>
      <c r="F97" s="16" t="s">
        <v>4</v>
      </c>
    </row>
    <row r="98" spans="1:8" x14ac:dyDescent="0.25">
      <c r="A98" s="88"/>
      <c r="B98" s="12" t="s">
        <v>7</v>
      </c>
      <c r="C98" s="7">
        <f>C102+C106+C109+C111+C113+C115</f>
        <v>3094356.0300000007</v>
      </c>
      <c r="D98" s="7">
        <f>D102+D106+D109+D111+D113+D115</f>
        <v>2799212.6</v>
      </c>
      <c r="E98" s="13">
        <f t="shared" si="10"/>
        <v>90.461878751553982</v>
      </c>
      <c r="F98" s="18" t="s">
        <v>4</v>
      </c>
      <c r="G98" s="19"/>
      <c r="H98" s="19"/>
    </row>
    <row r="99" spans="1:8" x14ac:dyDescent="0.25">
      <c r="A99" s="88"/>
      <c r="B99" s="12" t="s">
        <v>2</v>
      </c>
      <c r="C99" s="7">
        <f>C103</f>
        <v>9952.7000000000007</v>
      </c>
      <c r="D99" s="7">
        <f>D103</f>
        <v>9952.7000000000007</v>
      </c>
      <c r="E99" s="13">
        <f t="shared" si="10"/>
        <v>100</v>
      </c>
      <c r="F99" s="18" t="s">
        <v>4</v>
      </c>
    </row>
    <row r="100" spans="1:8" x14ac:dyDescent="0.25">
      <c r="A100" s="88"/>
      <c r="B100" s="12" t="s">
        <v>3</v>
      </c>
      <c r="C100" s="7">
        <f>C104+C107</f>
        <v>33516.1</v>
      </c>
      <c r="D100" s="7">
        <f>D104+D107</f>
        <v>22287.600000000002</v>
      </c>
      <c r="E100" s="13">
        <f t="shared" si="10"/>
        <v>66.498190421916632</v>
      </c>
      <c r="F100" s="16" t="s">
        <v>4</v>
      </c>
    </row>
    <row r="101" spans="1:8" x14ac:dyDescent="0.25">
      <c r="A101" s="89" t="s">
        <v>36</v>
      </c>
      <c r="B101" s="4" t="s">
        <v>6</v>
      </c>
      <c r="C101" s="43">
        <f>C102+C103+C104</f>
        <v>123553.5</v>
      </c>
      <c r="D101" s="43">
        <f>D102+D103+D104</f>
        <v>123512.4</v>
      </c>
      <c r="E101" s="8">
        <f t="shared" si="10"/>
        <v>99.96673505809224</v>
      </c>
      <c r="F101" s="99" t="s">
        <v>82</v>
      </c>
    </row>
    <row r="102" spans="1:8" x14ac:dyDescent="0.25">
      <c r="A102" s="89"/>
      <c r="B102" s="4" t="s">
        <v>7</v>
      </c>
      <c r="C102" s="43">
        <v>95084.7</v>
      </c>
      <c r="D102" s="43">
        <v>95059.8</v>
      </c>
      <c r="E102" s="8">
        <f t="shared" si="10"/>
        <v>99.973812821621152</v>
      </c>
      <c r="F102" s="99"/>
      <c r="G102" s="19"/>
    </row>
    <row r="103" spans="1:8" x14ac:dyDescent="0.25">
      <c r="A103" s="89"/>
      <c r="B103" s="4" t="s">
        <v>2</v>
      </c>
      <c r="C103" s="43">
        <v>9952.7000000000007</v>
      </c>
      <c r="D103" s="43">
        <v>9952.7000000000007</v>
      </c>
      <c r="E103" s="8">
        <f t="shared" si="10"/>
        <v>100</v>
      </c>
      <c r="F103" s="99"/>
    </row>
    <row r="104" spans="1:8" x14ac:dyDescent="0.25">
      <c r="A104" s="89"/>
      <c r="B104" s="4" t="s">
        <v>3</v>
      </c>
      <c r="C104" s="43">
        <v>18516.099999999999</v>
      </c>
      <c r="D104" s="43">
        <v>18499.900000000001</v>
      </c>
      <c r="E104" s="8">
        <f t="shared" si="10"/>
        <v>99.912508573619732</v>
      </c>
      <c r="F104" s="99"/>
    </row>
    <row r="105" spans="1:8" ht="15" customHeight="1" x14ac:dyDescent="0.25">
      <c r="A105" s="89" t="s">
        <v>37</v>
      </c>
      <c r="B105" s="4" t="s">
        <v>6</v>
      </c>
      <c r="C105" s="43">
        <f>C106+C107</f>
        <v>2825281.16</v>
      </c>
      <c r="D105" s="43">
        <f>D106+D107</f>
        <v>2596635.3000000003</v>
      </c>
      <c r="E105" s="8">
        <f t="shared" ref="E105:E113" si="11">D105/C105*100</f>
        <v>91.907146685535551</v>
      </c>
      <c r="F105" s="100" t="s">
        <v>78</v>
      </c>
    </row>
    <row r="106" spans="1:8" x14ac:dyDescent="0.25">
      <c r="A106" s="89"/>
      <c r="B106" s="4" t="s">
        <v>7</v>
      </c>
      <c r="C106" s="43">
        <v>2810281.16</v>
      </c>
      <c r="D106" s="43">
        <v>2592847.6</v>
      </c>
      <c r="E106" s="8">
        <f t="shared" si="11"/>
        <v>92.262925037721132</v>
      </c>
      <c r="F106" s="101"/>
    </row>
    <row r="107" spans="1:8" ht="126" customHeight="1" x14ac:dyDescent="0.25">
      <c r="A107" s="89"/>
      <c r="B107" s="4" t="s">
        <v>3</v>
      </c>
      <c r="C107" s="43">
        <v>15000</v>
      </c>
      <c r="D107" s="43">
        <v>3787.7</v>
      </c>
      <c r="E107" s="8">
        <f t="shared" si="11"/>
        <v>25.251333333333331</v>
      </c>
      <c r="F107" s="102"/>
    </row>
    <row r="108" spans="1:8" x14ac:dyDescent="0.25">
      <c r="A108" s="89" t="s">
        <v>38</v>
      </c>
      <c r="B108" s="4" t="s">
        <v>6</v>
      </c>
      <c r="C108" s="43">
        <f>C109</f>
        <v>68484.47</v>
      </c>
      <c r="D108" s="43">
        <f>D109</f>
        <v>61404.6</v>
      </c>
      <c r="E108" s="8">
        <f t="shared" si="11"/>
        <v>89.662079592643408</v>
      </c>
      <c r="F108" s="83" t="s">
        <v>79</v>
      </c>
    </row>
    <row r="109" spans="1:8" ht="29.25" customHeight="1" x14ac:dyDescent="0.25">
      <c r="A109" s="89"/>
      <c r="B109" s="4" t="s">
        <v>7</v>
      </c>
      <c r="C109" s="43">
        <v>68484.47</v>
      </c>
      <c r="D109" s="66">
        <v>61404.6</v>
      </c>
      <c r="E109" s="8">
        <f t="shared" si="11"/>
        <v>89.662079592643408</v>
      </c>
      <c r="F109" s="103"/>
    </row>
    <row r="110" spans="1:8" x14ac:dyDescent="0.25">
      <c r="A110" s="89" t="s">
        <v>39</v>
      </c>
      <c r="B110" s="4" t="s">
        <v>6</v>
      </c>
      <c r="C110" s="43">
        <f>C111</f>
        <v>70229.899999999994</v>
      </c>
      <c r="D110" s="43">
        <f>D111</f>
        <v>866.8</v>
      </c>
      <c r="E110" s="8">
        <f t="shared" si="11"/>
        <v>1.2342321432893968</v>
      </c>
      <c r="F110" s="104" t="s">
        <v>80</v>
      </c>
    </row>
    <row r="111" spans="1:8" ht="18.75" customHeight="1" x14ac:dyDescent="0.25">
      <c r="A111" s="89"/>
      <c r="B111" s="4" t="s">
        <v>7</v>
      </c>
      <c r="C111" s="43">
        <v>70229.899999999994</v>
      </c>
      <c r="D111" s="62">
        <v>866.8</v>
      </c>
      <c r="E111" s="8">
        <f t="shared" si="11"/>
        <v>1.2342321432893968</v>
      </c>
      <c r="F111" s="105"/>
    </row>
    <row r="112" spans="1:8" x14ac:dyDescent="0.25">
      <c r="A112" s="89" t="s">
        <v>40</v>
      </c>
      <c r="B112" s="4" t="s">
        <v>6</v>
      </c>
      <c r="C112" s="43">
        <f>C113</f>
        <v>45807.7</v>
      </c>
      <c r="D112" s="43">
        <f>D113</f>
        <v>44565.7</v>
      </c>
      <c r="E112" s="8">
        <f t="shared" si="11"/>
        <v>97.288665442709416</v>
      </c>
      <c r="F112" s="83" t="s">
        <v>81</v>
      </c>
    </row>
    <row r="113" spans="1:8" x14ac:dyDescent="0.25">
      <c r="A113" s="89"/>
      <c r="B113" s="4" t="s">
        <v>7</v>
      </c>
      <c r="C113" s="43">
        <v>45807.7</v>
      </c>
      <c r="D113" s="62">
        <v>44565.7</v>
      </c>
      <c r="E113" s="8">
        <f t="shared" si="11"/>
        <v>97.288665442709416</v>
      </c>
      <c r="F113" s="103"/>
    </row>
    <row r="114" spans="1:8" x14ac:dyDescent="0.25">
      <c r="A114" s="89" t="s">
        <v>41</v>
      </c>
      <c r="B114" s="4" t="s">
        <v>6</v>
      </c>
      <c r="C114" s="43">
        <f>C115</f>
        <v>4468.1000000000004</v>
      </c>
      <c r="D114" s="43">
        <f>D115</f>
        <v>4468.1000000000004</v>
      </c>
      <c r="E114" s="8">
        <f t="shared" ref="E114:E132" si="12">D114/C114*100</f>
        <v>100</v>
      </c>
      <c r="F114" s="17"/>
    </row>
    <row r="115" spans="1:8" x14ac:dyDescent="0.25">
      <c r="A115" s="89"/>
      <c r="B115" s="4" t="s">
        <v>7</v>
      </c>
      <c r="C115" s="43">
        <v>4468.1000000000004</v>
      </c>
      <c r="D115" s="62">
        <v>4468.1000000000004</v>
      </c>
      <c r="E115" s="8">
        <f t="shared" si="12"/>
        <v>100</v>
      </c>
      <c r="F115" s="17"/>
    </row>
    <row r="116" spans="1:8" s="6" customFormat="1" x14ac:dyDescent="0.25">
      <c r="A116" s="88" t="s">
        <v>42</v>
      </c>
      <c r="B116" s="12" t="s">
        <v>6</v>
      </c>
      <c r="C116" s="7">
        <f>C117+C118</f>
        <v>124081.70000000001</v>
      </c>
      <c r="D116" s="7">
        <f>D117+D118</f>
        <v>89259.9</v>
      </c>
      <c r="E116" s="13">
        <f t="shared" si="12"/>
        <v>71.936393521365346</v>
      </c>
      <c r="F116" s="16" t="s">
        <v>4</v>
      </c>
    </row>
    <row r="117" spans="1:8" x14ac:dyDescent="0.25">
      <c r="A117" s="88"/>
      <c r="B117" s="12" t="s">
        <v>7</v>
      </c>
      <c r="C117" s="7">
        <f>C120+C122+C124</f>
        <v>114721.1</v>
      </c>
      <c r="D117" s="7">
        <f>D120+D122+D124</f>
        <v>79899.299999999988</v>
      </c>
      <c r="E117" s="13">
        <f t="shared" si="12"/>
        <v>69.646560223010397</v>
      </c>
      <c r="F117" s="16" t="s">
        <v>4</v>
      </c>
    </row>
    <row r="118" spans="1:8" x14ac:dyDescent="0.25">
      <c r="A118" s="88"/>
      <c r="B118" s="12" t="s">
        <v>3</v>
      </c>
      <c r="C118" s="7">
        <f>C125</f>
        <v>9360.6</v>
      </c>
      <c r="D118" s="7">
        <f>D125</f>
        <v>9360.6</v>
      </c>
      <c r="E118" s="13">
        <f t="shared" si="12"/>
        <v>100</v>
      </c>
      <c r="F118" s="16" t="s">
        <v>4</v>
      </c>
    </row>
    <row r="119" spans="1:8" x14ac:dyDescent="0.25">
      <c r="A119" s="89" t="s">
        <v>68</v>
      </c>
      <c r="B119" s="4" t="s">
        <v>6</v>
      </c>
      <c r="C119" s="5">
        <v>1000</v>
      </c>
      <c r="D119" s="57">
        <v>0</v>
      </c>
      <c r="E119" s="8">
        <f t="shared" si="12"/>
        <v>0</v>
      </c>
      <c r="F119" s="17"/>
    </row>
    <row r="120" spans="1:8" ht="54.75" customHeight="1" x14ac:dyDescent="0.25">
      <c r="A120" s="89"/>
      <c r="B120" s="4" t="s">
        <v>7</v>
      </c>
      <c r="C120" s="56">
        <v>1000</v>
      </c>
      <c r="D120" s="56">
        <v>0</v>
      </c>
      <c r="E120" s="8">
        <f t="shared" si="12"/>
        <v>0</v>
      </c>
      <c r="F120" s="46" t="s">
        <v>71</v>
      </c>
    </row>
    <row r="121" spans="1:8" x14ac:dyDescent="0.25">
      <c r="A121" s="89" t="s">
        <v>43</v>
      </c>
      <c r="B121" s="4" t="s">
        <v>6</v>
      </c>
      <c r="C121" s="5">
        <f>C122</f>
        <v>40180</v>
      </c>
      <c r="D121" s="57">
        <f>D122</f>
        <v>36675.1</v>
      </c>
      <c r="E121" s="8">
        <f t="shared" si="12"/>
        <v>91.277003484320545</v>
      </c>
      <c r="F121" s="26"/>
    </row>
    <row r="122" spans="1:8" ht="90.75" customHeight="1" x14ac:dyDescent="0.25">
      <c r="A122" s="89"/>
      <c r="B122" s="4" t="s">
        <v>7</v>
      </c>
      <c r="C122" s="56">
        <v>40180</v>
      </c>
      <c r="D122" s="56">
        <v>36675.1</v>
      </c>
      <c r="E122" s="8">
        <f t="shared" si="12"/>
        <v>91.277003484320545</v>
      </c>
      <c r="F122" s="37" t="s">
        <v>94</v>
      </c>
    </row>
    <row r="123" spans="1:8" x14ac:dyDescent="0.25">
      <c r="A123" s="89" t="s">
        <v>44</v>
      </c>
      <c r="B123" s="4" t="s">
        <v>6</v>
      </c>
      <c r="C123" s="5">
        <f>C124+C125</f>
        <v>82901.700000000012</v>
      </c>
      <c r="D123" s="5">
        <f>D124+D125</f>
        <v>52584.799999999996</v>
      </c>
      <c r="E123" s="8">
        <f t="shared" si="12"/>
        <v>63.430303600529292</v>
      </c>
      <c r="F123" s="26"/>
    </row>
    <row r="124" spans="1:8" ht="152.25" customHeight="1" x14ac:dyDescent="0.25">
      <c r="A124" s="89"/>
      <c r="B124" s="4" t="s">
        <v>7</v>
      </c>
      <c r="C124" s="56">
        <v>73541.100000000006</v>
      </c>
      <c r="D124" s="56">
        <v>43224.2</v>
      </c>
      <c r="E124" s="8">
        <f t="shared" si="12"/>
        <v>58.775569035546106</v>
      </c>
      <c r="F124" s="37" t="s">
        <v>95</v>
      </c>
    </row>
    <row r="125" spans="1:8" x14ac:dyDescent="0.25">
      <c r="A125" s="89"/>
      <c r="B125" s="4" t="s">
        <v>3</v>
      </c>
      <c r="C125" s="5">
        <v>9360.6</v>
      </c>
      <c r="D125" s="5">
        <v>9360.6</v>
      </c>
      <c r="E125" s="8">
        <f t="shared" si="12"/>
        <v>100</v>
      </c>
      <c r="F125" s="34"/>
    </row>
    <row r="126" spans="1:8" s="6" customFormat="1" ht="15" customHeight="1" x14ac:dyDescent="0.25">
      <c r="A126" s="90" t="s">
        <v>45</v>
      </c>
      <c r="B126" s="12" t="s">
        <v>6</v>
      </c>
      <c r="C126" s="27">
        <f>C127+C128+C129</f>
        <v>1137458.8999999999</v>
      </c>
      <c r="D126" s="27">
        <f>D127+D128+D129</f>
        <v>1116318.9000000001</v>
      </c>
      <c r="E126" s="13">
        <f t="shared" si="12"/>
        <v>98.141471309424915</v>
      </c>
      <c r="F126" s="16" t="s">
        <v>4</v>
      </c>
    </row>
    <row r="127" spans="1:8" x14ac:dyDescent="0.25">
      <c r="A127" s="91"/>
      <c r="B127" s="12" t="s">
        <v>7</v>
      </c>
      <c r="C127" s="7">
        <f>C131+C134+C138+C141</f>
        <v>1058541.8999999999</v>
      </c>
      <c r="D127" s="7">
        <f>D131+D134+D138+D141</f>
        <v>1037576.3</v>
      </c>
      <c r="E127" s="13">
        <f t="shared" si="12"/>
        <v>98.019388745972179</v>
      </c>
      <c r="F127" s="18" t="s">
        <v>4</v>
      </c>
      <c r="G127" s="19"/>
      <c r="H127" s="19">
        <f>D127+D128</f>
        <v>1116078.9000000001</v>
      </c>
    </row>
    <row r="128" spans="1:8" x14ac:dyDescent="0.25">
      <c r="A128" s="91"/>
      <c r="B128" s="12" t="s">
        <v>2</v>
      </c>
      <c r="C128" s="7">
        <f>C132+C136</f>
        <v>78517</v>
      </c>
      <c r="D128" s="7">
        <f>D132+D136</f>
        <v>78502.600000000006</v>
      </c>
      <c r="E128" s="13">
        <f t="shared" si="12"/>
        <v>99.981660022670255</v>
      </c>
      <c r="F128" s="16" t="s">
        <v>4</v>
      </c>
    </row>
    <row r="129" spans="1:8" x14ac:dyDescent="0.25">
      <c r="A129" s="92"/>
      <c r="B129" s="12" t="s">
        <v>8</v>
      </c>
      <c r="C129" s="7">
        <f>C139</f>
        <v>400</v>
      </c>
      <c r="D129" s="7">
        <f>D139</f>
        <v>240</v>
      </c>
      <c r="E129" s="13"/>
      <c r="F129" s="16" t="s">
        <v>4</v>
      </c>
    </row>
    <row r="130" spans="1:8" x14ac:dyDescent="0.25">
      <c r="A130" s="89" t="s">
        <v>46</v>
      </c>
      <c r="B130" s="4" t="s">
        <v>6</v>
      </c>
      <c r="C130" s="5">
        <f>C131+C132</f>
        <v>1039341.7</v>
      </c>
      <c r="D130" s="5">
        <f>D131+D132</f>
        <v>1024728.1</v>
      </c>
      <c r="E130" s="8">
        <f t="shared" si="12"/>
        <v>98.59395615513165</v>
      </c>
      <c r="F130" s="39"/>
      <c r="G130" s="19"/>
    </row>
    <row r="131" spans="1:8" ht="270.75" customHeight="1" x14ac:dyDescent="0.25">
      <c r="A131" s="89"/>
      <c r="B131" s="4" t="s">
        <v>7</v>
      </c>
      <c r="C131" s="5">
        <v>962324.7</v>
      </c>
      <c r="D131" s="56">
        <v>947725.5</v>
      </c>
      <c r="E131" s="8">
        <f t="shared" si="12"/>
        <v>98.482923695089625</v>
      </c>
      <c r="F131" s="33" t="s">
        <v>110</v>
      </c>
    </row>
    <row r="132" spans="1:8" ht="14.25" customHeight="1" x14ac:dyDescent="0.25">
      <c r="A132" s="89"/>
      <c r="B132" s="4" t="s">
        <v>2</v>
      </c>
      <c r="C132" s="5">
        <v>77017</v>
      </c>
      <c r="D132" s="56">
        <v>77002.600000000006</v>
      </c>
      <c r="E132" s="8">
        <f t="shared" si="12"/>
        <v>99.981302829245493</v>
      </c>
      <c r="F132" s="17" t="s">
        <v>72</v>
      </c>
    </row>
    <row r="133" spans="1:8" x14ac:dyDescent="0.25">
      <c r="A133" s="89" t="s">
        <v>47</v>
      </c>
      <c r="B133" s="4" t="s">
        <v>6</v>
      </c>
      <c r="C133" s="5">
        <f>C134</f>
        <v>86837.2</v>
      </c>
      <c r="D133" s="5">
        <f>D134</f>
        <v>86837.2</v>
      </c>
      <c r="E133" s="8">
        <f t="shared" ref="E133:E155" si="13">D133/C133*100</f>
        <v>100</v>
      </c>
      <c r="F133" s="17"/>
    </row>
    <row r="134" spans="1:8" x14ac:dyDescent="0.25">
      <c r="A134" s="89"/>
      <c r="B134" s="4" t="s">
        <v>7</v>
      </c>
      <c r="C134" s="56">
        <v>86837.2</v>
      </c>
      <c r="D134" s="57">
        <v>86837.2</v>
      </c>
      <c r="E134" s="8">
        <f t="shared" si="13"/>
        <v>100</v>
      </c>
      <c r="F134" s="17"/>
    </row>
    <row r="135" spans="1:8" x14ac:dyDescent="0.25">
      <c r="A135" s="89" t="s">
        <v>48</v>
      </c>
      <c r="B135" s="4" t="s">
        <v>6</v>
      </c>
      <c r="C135" s="5">
        <f>C136</f>
        <v>1500</v>
      </c>
      <c r="D135" s="5">
        <f>D136</f>
        <v>1500</v>
      </c>
      <c r="E135" s="8">
        <f t="shared" si="13"/>
        <v>100</v>
      </c>
      <c r="F135" s="17"/>
    </row>
    <row r="136" spans="1:8" x14ac:dyDescent="0.25">
      <c r="A136" s="89"/>
      <c r="B136" s="4" t="s">
        <v>2</v>
      </c>
      <c r="C136" s="5">
        <v>1500</v>
      </c>
      <c r="D136" s="57">
        <v>1500</v>
      </c>
      <c r="E136" s="8">
        <f t="shared" si="13"/>
        <v>100</v>
      </c>
      <c r="F136" s="17"/>
    </row>
    <row r="137" spans="1:8" ht="34.5" customHeight="1" x14ac:dyDescent="0.25">
      <c r="A137" s="78" t="s">
        <v>49</v>
      </c>
      <c r="B137" s="4" t="s">
        <v>6</v>
      </c>
      <c r="C137" s="5">
        <f>C138+C139</f>
        <v>6780</v>
      </c>
      <c r="D137" s="43">
        <f>D138+D139</f>
        <v>256.3</v>
      </c>
      <c r="E137" s="8">
        <f t="shared" si="13"/>
        <v>3.78023598820059</v>
      </c>
      <c r="F137" s="20"/>
    </row>
    <row r="138" spans="1:8" ht="135" x14ac:dyDescent="0.25">
      <c r="A138" s="79"/>
      <c r="B138" s="4" t="s">
        <v>7</v>
      </c>
      <c r="C138" s="5">
        <v>6380</v>
      </c>
      <c r="D138" s="58">
        <v>16.3</v>
      </c>
      <c r="E138" s="8">
        <f t="shared" si="13"/>
        <v>0.2554858934169279</v>
      </c>
      <c r="F138" s="26" t="s">
        <v>74</v>
      </c>
    </row>
    <row r="139" spans="1:8" ht="90" x14ac:dyDescent="0.25">
      <c r="A139" s="80"/>
      <c r="B139" s="4" t="s">
        <v>8</v>
      </c>
      <c r="C139" s="43">
        <v>400</v>
      </c>
      <c r="D139" s="66">
        <v>240</v>
      </c>
      <c r="E139" s="8">
        <f t="shared" si="13"/>
        <v>60</v>
      </c>
      <c r="F139" s="41" t="s">
        <v>84</v>
      </c>
    </row>
    <row r="140" spans="1:8" ht="15.75" customHeight="1" x14ac:dyDescent="0.25">
      <c r="A140" s="89" t="s">
        <v>50</v>
      </c>
      <c r="B140" s="4" t="s">
        <v>6</v>
      </c>
      <c r="C140" s="5">
        <f>C141</f>
        <v>3000</v>
      </c>
      <c r="D140" s="5">
        <f>D141</f>
        <v>2997.3</v>
      </c>
      <c r="E140" s="8">
        <f t="shared" si="13"/>
        <v>99.910000000000011</v>
      </c>
      <c r="F140" s="17"/>
    </row>
    <row r="141" spans="1:8" x14ac:dyDescent="0.25">
      <c r="A141" s="89"/>
      <c r="B141" s="4" t="s">
        <v>7</v>
      </c>
      <c r="C141" s="5">
        <v>3000</v>
      </c>
      <c r="D141" s="57">
        <v>2997.3</v>
      </c>
      <c r="E141" s="8">
        <f t="shared" si="13"/>
        <v>99.910000000000011</v>
      </c>
      <c r="F141" s="17" t="s">
        <v>73</v>
      </c>
    </row>
    <row r="142" spans="1:8" s="6" customFormat="1" x14ac:dyDescent="0.25">
      <c r="A142" s="88" t="s">
        <v>51</v>
      </c>
      <c r="B142" s="12" t="s">
        <v>6</v>
      </c>
      <c r="C142" s="7">
        <f>C143+C144+C145</f>
        <v>182804.2</v>
      </c>
      <c r="D142" s="7">
        <f>D143+D144+D145</f>
        <v>197682.5</v>
      </c>
      <c r="E142" s="13">
        <f t="shared" si="13"/>
        <v>108.13892678614604</v>
      </c>
      <c r="F142" s="16" t="s">
        <v>4</v>
      </c>
    </row>
    <row r="143" spans="1:8" x14ac:dyDescent="0.25">
      <c r="A143" s="88"/>
      <c r="B143" s="12" t="s">
        <v>7</v>
      </c>
      <c r="C143" s="7">
        <f>C147+C149+C151+C153+C157</f>
        <v>85689.1</v>
      </c>
      <c r="D143" s="7">
        <f>D147+D149+D151+D153+D157</f>
        <v>74859.8</v>
      </c>
      <c r="E143" s="13">
        <f t="shared" si="13"/>
        <v>87.362103231332796</v>
      </c>
      <c r="F143" s="16" t="s">
        <v>4</v>
      </c>
      <c r="G143" s="19"/>
      <c r="H143" s="19"/>
    </row>
    <row r="144" spans="1:8" x14ac:dyDescent="0.25">
      <c r="A144" s="88"/>
      <c r="B144" s="12" t="s">
        <v>2</v>
      </c>
      <c r="C144" s="7">
        <f>C154</f>
        <v>615.1</v>
      </c>
      <c r="D144" s="7">
        <f>D154</f>
        <v>614.5</v>
      </c>
      <c r="E144" s="13">
        <f t="shared" si="13"/>
        <v>99.902454885384486</v>
      </c>
      <c r="F144" s="16" t="s">
        <v>4</v>
      </c>
    </row>
    <row r="145" spans="1:6" x14ac:dyDescent="0.25">
      <c r="A145" s="88"/>
      <c r="B145" s="12" t="s">
        <v>8</v>
      </c>
      <c r="C145" s="7">
        <f>C155</f>
        <v>96500</v>
      </c>
      <c r="D145" s="7">
        <f>D155</f>
        <v>122208.2</v>
      </c>
      <c r="E145" s="13">
        <f t="shared" si="13"/>
        <v>126.64062176165802</v>
      </c>
      <c r="F145" s="16" t="s">
        <v>4</v>
      </c>
    </row>
    <row r="146" spans="1:6" ht="15" customHeight="1" x14ac:dyDescent="0.25">
      <c r="A146" s="89" t="s">
        <v>52</v>
      </c>
      <c r="B146" s="4" t="s">
        <v>6</v>
      </c>
      <c r="C146" s="5">
        <f>C147</f>
        <v>7381.3</v>
      </c>
      <c r="D146" s="5">
        <f>D147</f>
        <v>5930.5</v>
      </c>
      <c r="E146" s="8">
        <f t="shared" si="13"/>
        <v>80.344925690596497</v>
      </c>
      <c r="F146" s="47"/>
    </row>
    <row r="147" spans="1:6" ht="76.5" customHeight="1" x14ac:dyDescent="0.25">
      <c r="A147" s="89"/>
      <c r="B147" s="4" t="s">
        <v>7</v>
      </c>
      <c r="C147" s="5">
        <v>7381.3</v>
      </c>
      <c r="D147" s="56">
        <v>5930.5</v>
      </c>
      <c r="E147" s="8">
        <f t="shared" si="13"/>
        <v>80.344925690596497</v>
      </c>
      <c r="F147" s="48" t="s">
        <v>90</v>
      </c>
    </row>
    <row r="148" spans="1:6" x14ac:dyDescent="0.25">
      <c r="A148" s="89" t="s">
        <v>53</v>
      </c>
      <c r="B148" s="4" t="s">
        <v>6</v>
      </c>
      <c r="C148" s="5">
        <f>C149</f>
        <v>62194.7</v>
      </c>
      <c r="D148" s="5">
        <f>D149</f>
        <v>58453.8</v>
      </c>
      <c r="E148" s="8">
        <f t="shared" si="13"/>
        <v>93.985178801409134</v>
      </c>
      <c r="F148" s="17"/>
    </row>
    <row r="149" spans="1:6" ht="105" customHeight="1" x14ac:dyDescent="0.25">
      <c r="A149" s="89"/>
      <c r="B149" s="4" t="s">
        <v>7</v>
      </c>
      <c r="C149" s="5">
        <v>62194.7</v>
      </c>
      <c r="D149" s="5">
        <v>58453.8</v>
      </c>
      <c r="E149" s="8">
        <f t="shared" si="13"/>
        <v>93.985178801409134</v>
      </c>
      <c r="F149" s="71" t="s">
        <v>109</v>
      </c>
    </row>
    <row r="150" spans="1:6" ht="15.75" customHeight="1" x14ac:dyDescent="0.25">
      <c r="A150" s="89" t="s">
        <v>54</v>
      </c>
      <c r="B150" s="4" t="s">
        <v>6</v>
      </c>
      <c r="C150" s="5">
        <f>C151</f>
        <v>2119.5</v>
      </c>
      <c r="D150" s="5">
        <f>D151</f>
        <v>2119.5</v>
      </c>
      <c r="E150" s="8">
        <f t="shared" si="13"/>
        <v>100</v>
      </c>
      <c r="F150" s="17"/>
    </row>
    <row r="151" spans="1:6" x14ac:dyDescent="0.25">
      <c r="A151" s="89"/>
      <c r="B151" s="4" t="s">
        <v>7</v>
      </c>
      <c r="C151" s="5">
        <v>2119.5</v>
      </c>
      <c r="D151" s="5">
        <v>2119.5</v>
      </c>
      <c r="E151" s="8">
        <f t="shared" si="13"/>
        <v>100</v>
      </c>
      <c r="F151" s="30"/>
    </row>
    <row r="152" spans="1:6" x14ac:dyDescent="0.25">
      <c r="A152" s="89" t="s">
        <v>55</v>
      </c>
      <c r="B152" s="4" t="s">
        <v>6</v>
      </c>
      <c r="C152" s="5">
        <f>C153+C154+C155</f>
        <v>102115.1</v>
      </c>
      <c r="D152" s="5">
        <f>D153+D154+D155</f>
        <v>127102.7</v>
      </c>
      <c r="E152" s="8">
        <f t="shared" si="13"/>
        <v>124.47003430442705</v>
      </c>
      <c r="F152" s="17"/>
    </row>
    <row r="153" spans="1:6" ht="45.75" customHeight="1" x14ac:dyDescent="0.25">
      <c r="A153" s="89"/>
      <c r="B153" s="4" t="s">
        <v>7</v>
      </c>
      <c r="C153" s="43">
        <v>5000</v>
      </c>
      <c r="D153" s="43">
        <v>4280</v>
      </c>
      <c r="E153" s="8">
        <f t="shared" si="13"/>
        <v>85.6</v>
      </c>
      <c r="F153" s="36" t="s">
        <v>91</v>
      </c>
    </row>
    <row r="154" spans="1:6" x14ac:dyDescent="0.25">
      <c r="A154" s="89"/>
      <c r="B154" s="4" t="s">
        <v>2</v>
      </c>
      <c r="C154" s="43">
        <v>615.1</v>
      </c>
      <c r="D154" s="43">
        <v>614.5</v>
      </c>
      <c r="E154" s="8">
        <f t="shared" si="13"/>
        <v>99.902454885384486</v>
      </c>
      <c r="F154" s="17" t="s">
        <v>92</v>
      </c>
    </row>
    <row r="155" spans="1:6" x14ac:dyDescent="0.25">
      <c r="A155" s="89"/>
      <c r="B155" s="4" t="s">
        <v>8</v>
      </c>
      <c r="C155" s="67">
        <v>96500</v>
      </c>
      <c r="D155" s="67">
        <v>122208.2</v>
      </c>
      <c r="E155" s="23">
        <f t="shared" si="13"/>
        <v>126.64062176165802</v>
      </c>
      <c r="F155" s="17"/>
    </row>
    <row r="156" spans="1:6" x14ac:dyDescent="0.25">
      <c r="A156" s="89" t="s">
        <v>56</v>
      </c>
      <c r="B156" s="4" t="s">
        <v>6</v>
      </c>
      <c r="C156" s="68">
        <f>C157</f>
        <v>8993.6</v>
      </c>
      <c r="D156" s="68">
        <f>D157</f>
        <v>4076</v>
      </c>
      <c r="E156" s="8">
        <f t="shared" ref="E156:E184" si="14">D156/C156*100</f>
        <v>45.32111723892546</v>
      </c>
      <c r="F156" s="49"/>
    </row>
    <row r="157" spans="1:6" ht="61.5" customHeight="1" x14ac:dyDescent="0.25">
      <c r="A157" s="89"/>
      <c r="B157" s="4" t="s">
        <v>7</v>
      </c>
      <c r="C157" s="5">
        <v>8993.6</v>
      </c>
      <c r="D157" s="5">
        <v>4076</v>
      </c>
      <c r="E157" s="8">
        <f t="shared" si="14"/>
        <v>45.32111723892546</v>
      </c>
      <c r="F157" s="50" t="s">
        <v>93</v>
      </c>
    </row>
    <row r="158" spans="1:6" x14ac:dyDescent="0.25">
      <c r="A158" s="88" t="s">
        <v>57</v>
      </c>
      <c r="B158" s="12" t="s">
        <v>6</v>
      </c>
      <c r="C158" s="7">
        <f>C159+C160</f>
        <v>1111</v>
      </c>
      <c r="D158" s="7">
        <f>D159+D160</f>
        <v>458.74599999999998</v>
      </c>
      <c r="E158" s="13">
        <f t="shared" si="14"/>
        <v>41.291269126912688</v>
      </c>
      <c r="F158" s="16" t="s">
        <v>4</v>
      </c>
    </row>
    <row r="159" spans="1:6" x14ac:dyDescent="0.25">
      <c r="A159" s="88"/>
      <c r="B159" s="12" t="s">
        <v>7</v>
      </c>
      <c r="C159" s="7">
        <f>C162</f>
        <v>300</v>
      </c>
      <c r="D159" s="7">
        <f>D162</f>
        <v>123.876</v>
      </c>
      <c r="E159" s="13">
        <f t="shared" si="14"/>
        <v>41.292000000000002</v>
      </c>
      <c r="F159" s="16" t="s">
        <v>4</v>
      </c>
    </row>
    <row r="160" spans="1:6" x14ac:dyDescent="0.25">
      <c r="A160" s="88"/>
      <c r="B160" s="12" t="s">
        <v>2</v>
      </c>
      <c r="C160" s="7">
        <f>C163</f>
        <v>811</v>
      </c>
      <c r="D160" s="7">
        <f>D163</f>
        <v>334.87</v>
      </c>
      <c r="E160" s="13">
        <f t="shared" si="14"/>
        <v>41.290998766954381</v>
      </c>
      <c r="F160" s="16" t="s">
        <v>4</v>
      </c>
    </row>
    <row r="161" spans="1:6" ht="15" customHeight="1" x14ac:dyDescent="0.25">
      <c r="A161" s="78" t="s">
        <v>58</v>
      </c>
      <c r="B161" s="4" t="s">
        <v>6</v>
      </c>
      <c r="C161" s="24">
        <f>C162+C163</f>
        <v>1111</v>
      </c>
      <c r="D161" s="38">
        <f>D162+D163</f>
        <v>458.74599999999998</v>
      </c>
      <c r="E161" s="8">
        <f t="shared" si="14"/>
        <v>41.291269126912688</v>
      </c>
      <c r="F161" s="30"/>
    </row>
    <row r="162" spans="1:6" x14ac:dyDescent="0.25">
      <c r="A162" s="79"/>
      <c r="B162" s="22" t="s">
        <v>7</v>
      </c>
      <c r="C162" s="69">
        <v>300</v>
      </c>
      <c r="D162" s="69">
        <v>123.876</v>
      </c>
      <c r="E162" s="23">
        <f t="shared" si="14"/>
        <v>41.292000000000002</v>
      </c>
      <c r="F162" s="78" t="s">
        <v>101</v>
      </c>
    </row>
    <row r="163" spans="1:6" x14ac:dyDescent="0.25">
      <c r="A163" s="80"/>
      <c r="B163" s="22" t="s">
        <v>2</v>
      </c>
      <c r="C163" s="69">
        <v>811</v>
      </c>
      <c r="D163" s="69">
        <v>334.87</v>
      </c>
      <c r="E163" s="23">
        <f t="shared" si="14"/>
        <v>41.290998766954381</v>
      </c>
      <c r="F163" s="86"/>
    </row>
    <row r="164" spans="1:6" s="6" customFormat="1" x14ac:dyDescent="0.25">
      <c r="A164" s="88" t="s">
        <v>59</v>
      </c>
      <c r="B164" s="12" t="s">
        <v>6</v>
      </c>
      <c r="C164" s="7">
        <f>C165</f>
        <v>49000</v>
      </c>
      <c r="D164" s="25">
        <f>D165</f>
        <v>49000</v>
      </c>
      <c r="E164" s="13">
        <f t="shared" si="14"/>
        <v>100</v>
      </c>
      <c r="F164" s="16" t="s">
        <v>4</v>
      </c>
    </row>
    <row r="165" spans="1:6" x14ac:dyDescent="0.25">
      <c r="A165" s="88"/>
      <c r="B165" s="12" t="s">
        <v>7</v>
      </c>
      <c r="C165" s="7">
        <f>C167</f>
        <v>49000</v>
      </c>
      <c r="D165" s="7">
        <f>D167</f>
        <v>49000</v>
      </c>
      <c r="E165" s="13">
        <f t="shared" si="14"/>
        <v>100</v>
      </c>
      <c r="F165" s="16" t="s">
        <v>4</v>
      </c>
    </row>
    <row r="166" spans="1:6" ht="15.75" customHeight="1" x14ac:dyDescent="0.25">
      <c r="A166" s="89" t="s">
        <v>60</v>
      </c>
      <c r="B166" s="4" t="s">
        <v>6</v>
      </c>
      <c r="C166" s="5">
        <f>C167</f>
        <v>49000</v>
      </c>
      <c r="D166" s="5">
        <f>D167</f>
        <v>49000</v>
      </c>
      <c r="E166" s="8">
        <f t="shared" si="14"/>
        <v>100</v>
      </c>
      <c r="F166" s="17"/>
    </row>
    <row r="167" spans="1:6" x14ac:dyDescent="0.25">
      <c r="A167" s="89"/>
      <c r="B167" s="4" t="s">
        <v>7</v>
      </c>
      <c r="C167" s="5">
        <v>49000</v>
      </c>
      <c r="D167" s="5">
        <v>49000</v>
      </c>
      <c r="E167" s="8">
        <f t="shared" si="14"/>
        <v>100</v>
      </c>
      <c r="F167" s="17"/>
    </row>
    <row r="168" spans="1:6" x14ac:dyDescent="0.25">
      <c r="A168" s="88" t="s">
        <v>61</v>
      </c>
      <c r="B168" s="12" t="s">
        <v>6</v>
      </c>
      <c r="C168" s="7">
        <f t="shared" ref="C168" si="15">C171</f>
        <v>13472.900000000001</v>
      </c>
      <c r="D168" s="5">
        <f>D169+D170</f>
        <v>22004.300000000003</v>
      </c>
      <c r="E168" s="13">
        <f t="shared" si="14"/>
        <v>163.32266995227457</v>
      </c>
      <c r="F168" s="16" t="s">
        <v>4</v>
      </c>
    </row>
    <row r="169" spans="1:6" x14ac:dyDescent="0.25">
      <c r="A169" s="88"/>
      <c r="B169" s="12" t="s">
        <v>7</v>
      </c>
      <c r="C169" s="7">
        <f>C172+C175</f>
        <v>47376.399999999994</v>
      </c>
      <c r="D169" s="7">
        <f>D172+D175</f>
        <v>15834.7</v>
      </c>
      <c r="E169" s="13">
        <f t="shared" si="14"/>
        <v>33.423181161928724</v>
      </c>
      <c r="F169" s="16" t="s">
        <v>4</v>
      </c>
    </row>
    <row r="170" spans="1:6" x14ac:dyDescent="0.25">
      <c r="A170" s="88"/>
      <c r="B170" s="12" t="s">
        <v>3</v>
      </c>
      <c r="C170" s="7">
        <f>C173+C176</f>
        <v>15792.099999999999</v>
      </c>
      <c r="D170" s="7">
        <f>D173+D176</f>
        <v>6169.6</v>
      </c>
      <c r="E170" s="13">
        <f t="shared" si="14"/>
        <v>39.067635083364472</v>
      </c>
      <c r="F170" s="16" t="s">
        <v>4</v>
      </c>
    </row>
    <row r="171" spans="1:6" ht="15.75" customHeight="1" x14ac:dyDescent="0.25">
      <c r="A171" s="89" t="s">
        <v>67</v>
      </c>
      <c r="B171" s="4" t="s">
        <v>6</v>
      </c>
      <c r="C171" s="5">
        <f>C172+C173</f>
        <v>13472.900000000001</v>
      </c>
      <c r="D171" s="5">
        <f>D172+D173</f>
        <v>9902</v>
      </c>
      <c r="E171" s="8">
        <f t="shared" si="14"/>
        <v>73.495683928478641</v>
      </c>
      <c r="F171" s="4"/>
    </row>
    <row r="172" spans="1:6" x14ac:dyDescent="0.25">
      <c r="A172" s="89"/>
      <c r="B172" s="4" t="s">
        <v>7</v>
      </c>
      <c r="C172" s="5">
        <v>10104.700000000001</v>
      </c>
      <c r="D172" s="5">
        <v>7426.5</v>
      </c>
      <c r="E172" s="8">
        <f t="shared" si="14"/>
        <v>73.495502093085392</v>
      </c>
      <c r="F172" s="81" t="s">
        <v>75</v>
      </c>
    </row>
    <row r="173" spans="1:6" x14ac:dyDescent="0.25">
      <c r="A173" s="89"/>
      <c r="B173" s="4" t="s">
        <v>3</v>
      </c>
      <c r="C173" s="5">
        <v>3368.2</v>
      </c>
      <c r="D173" s="5">
        <v>2475.5</v>
      </c>
      <c r="E173" s="8">
        <f t="shared" si="14"/>
        <v>73.496229440057007</v>
      </c>
      <c r="F173" s="82"/>
    </row>
    <row r="174" spans="1:6" x14ac:dyDescent="0.25">
      <c r="A174" s="83" t="s">
        <v>66</v>
      </c>
      <c r="B174" s="4" t="s">
        <v>6</v>
      </c>
      <c r="C174" s="5">
        <f>C175+C176</f>
        <v>49695.6</v>
      </c>
      <c r="D174" s="5">
        <f>D175+D176</f>
        <v>12102.300000000001</v>
      </c>
      <c r="E174" s="8">
        <f t="shared" si="14"/>
        <v>24.352860212976605</v>
      </c>
      <c r="F174" s="4"/>
    </row>
    <row r="175" spans="1:6" x14ac:dyDescent="0.25">
      <c r="A175" s="84"/>
      <c r="B175" s="4" t="s">
        <v>7</v>
      </c>
      <c r="C175" s="5">
        <v>37271.699999999997</v>
      </c>
      <c r="D175" s="5">
        <v>8408.2000000000007</v>
      </c>
      <c r="E175" s="8">
        <f t="shared" si="14"/>
        <v>22.559207119610861</v>
      </c>
      <c r="F175" s="81" t="s">
        <v>76</v>
      </c>
    </row>
    <row r="176" spans="1:6" x14ac:dyDescent="0.25">
      <c r="A176" s="85"/>
      <c r="B176" s="4" t="s">
        <v>3</v>
      </c>
      <c r="C176" s="5">
        <v>12423.9</v>
      </c>
      <c r="D176" s="5">
        <v>3694.1</v>
      </c>
      <c r="E176" s="8">
        <f t="shared" si="14"/>
        <v>29.733819493073831</v>
      </c>
      <c r="F176" s="82"/>
    </row>
    <row r="177" spans="1:6" ht="15" customHeight="1" x14ac:dyDescent="0.25">
      <c r="A177" s="88" t="s">
        <v>62</v>
      </c>
      <c r="B177" s="12" t="s">
        <v>6</v>
      </c>
      <c r="C177" s="7">
        <f>C181</f>
        <v>56210</v>
      </c>
      <c r="D177" s="7">
        <f>D181</f>
        <v>15842.7</v>
      </c>
      <c r="E177" s="13">
        <f t="shared" si="14"/>
        <v>28.184842554705568</v>
      </c>
      <c r="F177" s="16" t="s">
        <v>4</v>
      </c>
    </row>
    <row r="178" spans="1:6" x14ac:dyDescent="0.25">
      <c r="A178" s="88"/>
      <c r="B178" s="12" t="s">
        <v>7</v>
      </c>
      <c r="C178" s="7">
        <f t="shared" ref="C178:D179" si="16">C182</f>
        <v>50000</v>
      </c>
      <c r="D178" s="7">
        <f t="shared" si="16"/>
        <v>15026</v>
      </c>
      <c r="E178" s="13">
        <f t="shared" si="14"/>
        <v>30.052</v>
      </c>
      <c r="F178" s="16" t="s">
        <v>4</v>
      </c>
    </row>
    <row r="179" spans="1:6" x14ac:dyDescent="0.25">
      <c r="A179" s="88"/>
      <c r="B179" s="12" t="s">
        <v>3</v>
      </c>
      <c r="C179" s="7">
        <f t="shared" si="16"/>
        <v>2631.6</v>
      </c>
      <c r="D179" s="7">
        <f t="shared" si="16"/>
        <v>816.7</v>
      </c>
      <c r="E179" s="13">
        <f t="shared" si="14"/>
        <v>31.034351725186198</v>
      </c>
      <c r="F179" s="16" t="s">
        <v>4</v>
      </c>
    </row>
    <row r="180" spans="1:6" x14ac:dyDescent="0.25">
      <c r="A180" s="88"/>
      <c r="B180" s="12" t="s">
        <v>8</v>
      </c>
      <c r="C180" s="7">
        <f>C184</f>
        <v>3578.4</v>
      </c>
      <c r="D180" s="7">
        <f>D184</f>
        <v>0</v>
      </c>
      <c r="E180" s="13">
        <f t="shared" si="14"/>
        <v>0</v>
      </c>
      <c r="F180" s="16" t="s">
        <v>4</v>
      </c>
    </row>
    <row r="181" spans="1:6" x14ac:dyDescent="0.25">
      <c r="A181" s="89" t="s">
        <v>63</v>
      </c>
      <c r="B181" s="4" t="s">
        <v>6</v>
      </c>
      <c r="C181" s="5">
        <f>C182+C183+C184</f>
        <v>56210</v>
      </c>
      <c r="D181" s="5">
        <f>D182+D183+D184</f>
        <v>15842.7</v>
      </c>
      <c r="E181" s="8">
        <f t="shared" si="14"/>
        <v>28.184842554705568</v>
      </c>
      <c r="F181" s="4"/>
    </row>
    <row r="182" spans="1:6" x14ac:dyDescent="0.25">
      <c r="A182" s="89"/>
      <c r="B182" s="4" t="s">
        <v>7</v>
      </c>
      <c r="C182" s="5">
        <v>50000</v>
      </c>
      <c r="D182" s="5">
        <v>15026</v>
      </c>
      <c r="E182" s="8">
        <f t="shared" si="14"/>
        <v>30.052</v>
      </c>
      <c r="F182" s="83" t="s">
        <v>77</v>
      </c>
    </row>
    <row r="183" spans="1:6" x14ac:dyDescent="0.25">
      <c r="A183" s="89"/>
      <c r="B183" s="4" t="s">
        <v>3</v>
      </c>
      <c r="C183" s="5">
        <v>2631.6</v>
      </c>
      <c r="D183" s="5">
        <v>816.7</v>
      </c>
      <c r="E183" s="8">
        <f t="shared" si="14"/>
        <v>31.034351725186198</v>
      </c>
      <c r="F183" s="84"/>
    </row>
    <row r="184" spans="1:6" x14ac:dyDescent="0.25">
      <c r="A184" s="89"/>
      <c r="B184" s="4" t="s">
        <v>8</v>
      </c>
      <c r="C184" s="5">
        <v>3578.4</v>
      </c>
      <c r="D184" s="5">
        <v>0</v>
      </c>
      <c r="E184" s="8">
        <f t="shared" si="14"/>
        <v>0</v>
      </c>
      <c r="F184" s="85"/>
    </row>
    <row r="185" spans="1:6" ht="34.5" customHeight="1" x14ac:dyDescent="0.25">
      <c r="A185" s="77" t="s">
        <v>105</v>
      </c>
      <c r="B185" s="77"/>
      <c r="C185" s="77"/>
      <c r="D185" s="77"/>
      <c r="E185" s="77"/>
      <c r="F185" s="77"/>
    </row>
  </sheetData>
  <autoFilter ref="A5:F184"/>
  <mergeCells count="78">
    <mergeCell ref="F101:F104"/>
    <mergeCell ref="F105:F107"/>
    <mergeCell ref="A137:A139"/>
    <mergeCell ref="A130:A132"/>
    <mergeCell ref="F108:F109"/>
    <mergeCell ref="F110:F111"/>
    <mergeCell ref="F112:F113"/>
    <mergeCell ref="A123:A125"/>
    <mergeCell ref="A121:A122"/>
    <mergeCell ref="A112:A113"/>
    <mergeCell ref="A119:A120"/>
    <mergeCell ref="A114:A115"/>
    <mergeCell ref="A181:A184"/>
    <mergeCell ref="A164:A165"/>
    <mergeCell ref="A166:A167"/>
    <mergeCell ref="A168:A170"/>
    <mergeCell ref="A158:A160"/>
    <mergeCell ref="A174:A176"/>
    <mergeCell ref="A171:A173"/>
    <mergeCell ref="A177:A180"/>
    <mergeCell ref="A161:A163"/>
    <mergeCell ref="A156:A157"/>
    <mergeCell ref="A152:A155"/>
    <mergeCell ref="A150:A151"/>
    <mergeCell ref="A148:A149"/>
    <mergeCell ref="A146:A147"/>
    <mergeCell ref="A93:A96"/>
    <mergeCell ref="A110:A111"/>
    <mergeCell ref="A108:A109"/>
    <mergeCell ref="A105:A107"/>
    <mergeCell ref="A116:A118"/>
    <mergeCell ref="A97:A100"/>
    <mergeCell ref="A101:A104"/>
    <mergeCell ref="A28:A29"/>
    <mergeCell ref="A26:A27"/>
    <mergeCell ref="A23:A25"/>
    <mergeCell ref="A77:A78"/>
    <mergeCell ref="A71:A74"/>
    <mergeCell ref="A75:A76"/>
    <mergeCell ref="A69:A70"/>
    <mergeCell ref="A66:A68"/>
    <mergeCell ref="A60:A61"/>
    <mergeCell ref="A58:A59"/>
    <mergeCell ref="A55:A57"/>
    <mergeCell ref="A30:A34"/>
    <mergeCell ref="A35:A37"/>
    <mergeCell ref="F66:F68"/>
    <mergeCell ref="A2:F2"/>
    <mergeCell ref="F4:F5"/>
    <mergeCell ref="A4:A5"/>
    <mergeCell ref="B4:E4"/>
    <mergeCell ref="A7:A11"/>
    <mergeCell ref="A47:A50"/>
    <mergeCell ref="A51:A54"/>
    <mergeCell ref="A44:A46"/>
    <mergeCell ref="A12:A15"/>
    <mergeCell ref="A16:A18"/>
    <mergeCell ref="A41:A43"/>
    <mergeCell ref="A38:A40"/>
    <mergeCell ref="A21:A22"/>
    <mergeCell ref="A19:A20"/>
    <mergeCell ref="A62:A65"/>
    <mergeCell ref="A185:F185"/>
    <mergeCell ref="F71:F74"/>
    <mergeCell ref="F69:F70"/>
    <mergeCell ref="F172:F173"/>
    <mergeCell ref="F175:F176"/>
    <mergeCell ref="F182:F184"/>
    <mergeCell ref="F162:F163"/>
    <mergeCell ref="A79:A81"/>
    <mergeCell ref="A82:A86"/>
    <mergeCell ref="A140:A141"/>
    <mergeCell ref="A142:A145"/>
    <mergeCell ref="A133:A134"/>
    <mergeCell ref="A135:A136"/>
    <mergeCell ref="A90:A92"/>
    <mergeCell ref="A87:A89"/>
    <mergeCell ref="A126:A129"/>
  </mergeCells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2022-04-12T06:12:59Z</dcterms:modified>
</cp:coreProperties>
</file>